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ПОЧТА\Администратор\На сайт\справка 2014\"/>
    </mc:Choice>
  </mc:AlternateContent>
  <bookViews>
    <workbookView xWindow="0" yWindow="0" windowWidth="22365" windowHeight="7740" activeTab="1"/>
  </bookViews>
  <sheets>
    <sheet name="Лист1" sheetId="1" r:id="rId1"/>
    <sheet name="01.09.1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/>
  <c r="E8" i="2" s="1"/>
  <c r="F9" i="2"/>
  <c r="G9" i="2"/>
  <c r="G8" i="2" s="1"/>
  <c r="I9" i="2"/>
  <c r="H10" i="2"/>
  <c r="I10" i="2"/>
  <c r="H11" i="2"/>
  <c r="I11" i="2"/>
  <c r="D12" i="2"/>
  <c r="E12" i="2"/>
  <c r="H12" i="2" s="1"/>
  <c r="F12" i="2"/>
  <c r="G12" i="2"/>
  <c r="I12" i="2"/>
  <c r="H13" i="2"/>
  <c r="I13" i="2"/>
  <c r="D14" i="2"/>
  <c r="E14" i="2"/>
  <c r="F14" i="2"/>
  <c r="G14" i="2"/>
  <c r="H14" i="2" s="1"/>
  <c r="I14" i="2"/>
  <c r="H15" i="2"/>
  <c r="I15" i="2"/>
  <c r="H16" i="2"/>
  <c r="I16" i="2"/>
  <c r="H17" i="2"/>
  <c r="I17" i="2"/>
  <c r="D21" i="2"/>
  <c r="D20" i="2" s="1"/>
  <c r="E21" i="2"/>
  <c r="E20" i="2" s="1"/>
  <c r="F21" i="2"/>
  <c r="F20" i="2" s="1"/>
  <c r="G21" i="2"/>
  <c r="G20" i="2" s="1"/>
  <c r="H22" i="2"/>
  <c r="I22" i="2"/>
  <c r="H23" i="2"/>
  <c r="I23" i="2"/>
  <c r="D24" i="2"/>
  <c r="E24" i="2"/>
  <c r="H24" i="2" s="1"/>
  <c r="F24" i="2"/>
  <c r="G24" i="2"/>
  <c r="I24" i="2"/>
  <c r="H25" i="2"/>
  <c r="I25" i="2"/>
  <c r="D26" i="2"/>
  <c r="E26" i="2"/>
  <c r="F26" i="2"/>
  <c r="G26" i="2"/>
  <c r="D29" i="2"/>
  <c r="E29" i="2"/>
  <c r="H29" i="2" s="1"/>
  <c r="F29" i="2"/>
  <c r="G29" i="2"/>
  <c r="H31" i="2"/>
  <c r="I31" i="2"/>
  <c r="H33" i="2"/>
  <c r="I33" i="2"/>
  <c r="D34" i="2"/>
  <c r="E34" i="2"/>
  <c r="F34" i="2"/>
  <c r="G34" i="2"/>
  <c r="I34" i="2" s="1"/>
  <c r="H34" i="2"/>
  <c r="H36" i="2"/>
  <c r="I36" i="2"/>
  <c r="D40" i="2"/>
  <c r="E40" i="2"/>
  <c r="H40" i="2" s="1"/>
  <c r="F40" i="2"/>
  <c r="I40" i="2" s="1"/>
  <c r="G40" i="2"/>
  <c r="H41" i="2"/>
  <c r="I41" i="2"/>
  <c r="D43" i="2"/>
  <c r="D42" i="2" s="1"/>
  <c r="E43" i="2"/>
  <c r="E42" i="2" s="1"/>
  <c r="F43" i="2"/>
  <c r="F42" i="2" s="1"/>
  <c r="G43" i="2"/>
  <c r="G42" i="2" s="1"/>
  <c r="H43" i="2"/>
  <c r="I43" i="2"/>
  <c r="H44" i="2"/>
  <c r="I44" i="2"/>
  <c r="D45" i="2"/>
  <c r="E45" i="2"/>
  <c r="F45" i="2"/>
  <c r="G45" i="2"/>
  <c r="I45" i="2" s="1"/>
  <c r="H45" i="2"/>
  <c r="H46" i="2"/>
  <c r="I46" i="2"/>
  <c r="D47" i="2"/>
  <c r="E47" i="2"/>
  <c r="H47" i="2" s="1"/>
  <c r="F47" i="2"/>
  <c r="G47" i="2"/>
  <c r="H48" i="2"/>
  <c r="D49" i="2"/>
  <c r="E49" i="2"/>
  <c r="F49" i="2"/>
  <c r="I49" i="2" s="1"/>
  <c r="G49" i="2"/>
  <c r="H49" i="2" s="1"/>
  <c r="H50" i="2"/>
  <c r="I50" i="2"/>
  <c r="H51" i="2"/>
  <c r="I51" i="2"/>
  <c r="H52" i="2"/>
  <c r="H53" i="2"/>
  <c r="H54" i="2"/>
  <c r="H55" i="2"/>
  <c r="H56" i="2"/>
  <c r="I56" i="2"/>
  <c r="H57" i="2"/>
  <c r="I57" i="2"/>
  <c r="H58" i="2"/>
  <c r="H59" i="2"/>
  <c r="I59" i="2"/>
  <c r="H60" i="2"/>
  <c r="I60" i="2"/>
  <c r="H61" i="2"/>
  <c r="H62" i="2"/>
  <c r="H63" i="2"/>
  <c r="H64" i="2"/>
  <c r="I64" i="2"/>
  <c r="H66" i="2"/>
  <c r="I66" i="2"/>
  <c r="H67" i="2"/>
  <c r="H68" i="2"/>
  <c r="I68" i="2"/>
  <c r="H69" i="2"/>
  <c r="I69" i="2"/>
  <c r="H70" i="2"/>
  <c r="I70" i="2"/>
  <c r="H71" i="2"/>
  <c r="D72" i="2"/>
  <c r="E72" i="2"/>
  <c r="F72" i="2"/>
  <c r="G72" i="2"/>
  <c r="H72" i="2"/>
  <c r="I72" i="2"/>
  <c r="H73" i="2"/>
  <c r="I73" i="2"/>
  <c r="H74" i="2"/>
  <c r="I74" i="2"/>
  <c r="H75" i="2"/>
  <c r="H76" i="2"/>
  <c r="I76" i="2"/>
  <c r="H77" i="2"/>
  <c r="I77" i="2"/>
  <c r="H78" i="2"/>
  <c r="I78" i="2"/>
  <c r="H79" i="2"/>
  <c r="I79" i="2"/>
  <c r="H80" i="2"/>
  <c r="I80" i="2"/>
  <c r="F82" i="2"/>
  <c r="G82" i="2"/>
  <c r="H83" i="2"/>
  <c r="I83" i="2"/>
  <c r="D84" i="2"/>
  <c r="D82" i="2" s="1"/>
  <c r="E84" i="2"/>
  <c r="H84" i="2" s="1"/>
  <c r="F84" i="2"/>
  <c r="G84" i="2"/>
  <c r="I84" i="2"/>
  <c r="H85" i="2"/>
  <c r="I85" i="2"/>
  <c r="D86" i="2"/>
  <c r="E86" i="2"/>
  <c r="F86" i="2"/>
  <c r="G86" i="2"/>
  <c r="H86" i="2" s="1"/>
  <c r="I86" i="2"/>
  <c r="H87" i="2"/>
  <c r="I87" i="2"/>
  <c r="D88" i="2"/>
  <c r="E88" i="2"/>
  <c r="F88" i="2"/>
  <c r="G88" i="2"/>
  <c r="H88" i="2" s="1"/>
  <c r="H89" i="2"/>
  <c r="I89" i="2"/>
  <c r="D95" i="2"/>
  <c r="E95" i="2"/>
  <c r="H95" i="2" s="1"/>
  <c r="F95" i="2"/>
  <c r="G95" i="2"/>
  <c r="I95" i="2"/>
  <c r="H96" i="2"/>
  <c r="I96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5" i="2"/>
  <c r="I105" i="2"/>
  <c r="H106" i="2"/>
  <c r="I106" i="2"/>
  <c r="H107" i="2"/>
  <c r="I107" i="2"/>
  <c r="H108" i="2"/>
  <c r="I108" i="2"/>
  <c r="H109" i="2"/>
  <c r="I109" i="2"/>
  <c r="H111" i="2"/>
  <c r="I111" i="2"/>
  <c r="H112" i="2"/>
  <c r="I112" i="2"/>
  <c r="H113" i="2"/>
  <c r="I113" i="2"/>
  <c r="H114" i="2"/>
  <c r="I114" i="2"/>
  <c r="H116" i="2"/>
  <c r="H118" i="2"/>
  <c r="I118" i="2"/>
  <c r="H119" i="2"/>
  <c r="I119" i="2"/>
  <c r="H120" i="2"/>
  <c r="I120" i="2"/>
  <c r="D121" i="2"/>
  <c r="E121" i="2"/>
  <c r="F121" i="2"/>
  <c r="G121" i="2"/>
  <c r="I121" i="2" s="1"/>
  <c r="H121" i="2"/>
  <c r="H122" i="2"/>
  <c r="I122" i="2"/>
  <c r="D125" i="2"/>
  <c r="E125" i="2"/>
  <c r="F125" i="2"/>
  <c r="I125" i="2" s="1"/>
  <c r="G125" i="2"/>
  <c r="H125" i="2" s="1"/>
  <c r="H126" i="2"/>
  <c r="I126" i="2"/>
  <c r="H127" i="2"/>
  <c r="I127" i="2"/>
  <c r="D128" i="2"/>
  <c r="E128" i="2"/>
  <c r="F128" i="2"/>
  <c r="G128" i="2"/>
  <c r="I128" i="2" s="1"/>
  <c r="H128" i="2"/>
  <c r="H129" i="2"/>
  <c r="I129" i="2"/>
  <c r="H130" i="2"/>
  <c r="I130" i="2"/>
  <c r="H131" i="2"/>
  <c r="I131" i="2"/>
  <c r="H133" i="2"/>
  <c r="I133" i="2"/>
  <c r="H134" i="2"/>
  <c r="I134" i="2"/>
  <c r="H135" i="2"/>
  <c r="I135" i="2"/>
  <c r="D136" i="2"/>
  <c r="E136" i="2"/>
  <c r="F136" i="2"/>
  <c r="G136" i="2"/>
  <c r="I136" i="2" s="1"/>
  <c r="H136" i="2"/>
  <c r="H137" i="2"/>
  <c r="H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D145" i="2"/>
  <c r="E145" i="2"/>
  <c r="F145" i="2"/>
  <c r="G145" i="2"/>
  <c r="D147" i="2"/>
  <c r="E147" i="2"/>
  <c r="F147" i="2"/>
  <c r="G147" i="2"/>
  <c r="I147" i="2" s="1"/>
  <c r="H147" i="2"/>
  <c r="H148" i="2"/>
  <c r="I148" i="2"/>
  <c r="H153" i="2"/>
  <c r="I153" i="2"/>
  <c r="H158" i="2"/>
  <c r="I158" i="2"/>
  <c r="H159" i="2"/>
  <c r="I159" i="2"/>
  <c r="H160" i="2"/>
  <c r="I160" i="2"/>
  <c r="H161" i="2"/>
  <c r="I161" i="2"/>
  <c r="H162" i="2"/>
  <c r="I162" i="2"/>
  <c r="D163" i="2"/>
  <c r="E163" i="2"/>
  <c r="F163" i="2"/>
  <c r="I163" i="2" s="1"/>
  <c r="G163" i="2"/>
  <c r="H163" i="2" s="1"/>
  <c r="H164" i="2"/>
  <c r="I164" i="2"/>
  <c r="H169" i="2"/>
  <c r="I169" i="2"/>
  <c r="H170" i="2"/>
  <c r="I170" i="2"/>
  <c r="H171" i="2"/>
  <c r="I171" i="2"/>
  <c r="D173" i="2"/>
  <c r="D214" i="2" s="1"/>
  <c r="E173" i="2"/>
  <c r="F173" i="2"/>
  <c r="G173" i="2"/>
  <c r="I173" i="2"/>
  <c r="H189" i="2"/>
  <c r="I189" i="2"/>
  <c r="H190" i="2"/>
  <c r="I190" i="2"/>
  <c r="H191" i="2"/>
  <c r="I191" i="2"/>
  <c r="D193" i="2"/>
  <c r="E193" i="2"/>
  <c r="H193" i="2" s="1"/>
  <c r="F193" i="2"/>
  <c r="G193" i="2"/>
  <c r="I193" i="2"/>
  <c r="H194" i="2"/>
  <c r="I194" i="2"/>
  <c r="H195" i="2"/>
  <c r="I195" i="2"/>
  <c r="H200" i="2"/>
  <c r="I200" i="2"/>
  <c r="H201" i="2"/>
  <c r="I201" i="2"/>
  <c r="H202" i="2"/>
  <c r="I202" i="2"/>
  <c r="H203" i="2"/>
  <c r="I203" i="2"/>
  <c r="H204" i="2"/>
  <c r="I204" i="2"/>
  <c r="H205" i="2"/>
  <c r="I205" i="2"/>
  <c r="H206" i="2"/>
  <c r="I206" i="2"/>
  <c r="D207" i="2"/>
  <c r="E207" i="2"/>
  <c r="H207" i="2" s="1"/>
  <c r="F207" i="2"/>
  <c r="G207" i="2"/>
  <c r="I207" i="2"/>
  <c r="H208" i="2"/>
  <c r="I208" i="2"/>
  <c r="D209" i="2"/>
  <c r="E209" i="2"/>
  <c r="F209" i="2"/>
  <c r="G209" i="2"/>
  <c r="D211" i="2"/>
  <c r="E211" i="2"/>
  <c r="H211" i="2" s="1"/>
  <c r="F211" i="2"/>
  <c r="G211" i="2"/>
  <c r="I211" i="2"/>
  <c r="H212" i="2"/>
  <c r="I212" i="2"/>
  <c r="H213" i="2"/>
  <c r="I213" i="2"/>
  <c r="G214" i="2"/>
  <c r="D216" i="2"/>
  <c r="E216" i="2"/>
  <c r="F216" i="2"/>
  <c r="F223" i="2" s="1"/>
  <c r="G216" i="2"/>
  <c r="G223" i="2" s="1"/>
  <c r="D223" i="2"/>
  <c r="E223" i="2"/>
  <c r="H42" i="2" l="1"/>
  <c r="I42" i="2"/>
  <c r="G38" i="2"/>
  <c r="G92" i="2"/>
  <c r="H8" i="2"/>
  <c r="F8" i="2"/>
  <c r="D38" i="2"/>
  <c r="D37" i="2" s="1"/>
  <c r="E92" i="2"/>
  <c r="H20" i="2"/>
  <c r="I20" i="2"/>
  <c r="D8" i="2"/>
  <c r="F38" i="2"/>
  <c r="F37" i="2" s="1"/>
  <c r="F214" i="2"/>
  <c r="H21" i="2"/>
  <c r="I21" i="2" s="1"/>
  <c r="H9" i="2"/>
  <c r="E214" i="2"/>
  <c r="H214" i="2" s="1"/>
  <c r="E82" i="2"/>
  <c r="E38" i="2" s="1"/>
  <c r="E37" i="2" s="1"/>
  <c r="E90" i="2" s="1"/>
  <c r="E215" i="2" s="1"/>
  <c r="I214" i="2"/>
  <c r="I88" i="2"/>
  <c r="I82" i="2"/>
  <c r="D90" i="2" l="1"/>
  <c r="D215" i="2" s="1"/>
  <c r="D92" i="2"/>
  <c r="H82" i="2"/>
  <c r="G37" i="2"/>
  <c r="H38" i="2"/>
  <c r="I38" i="2"/>
  <c r="F90" i="2"/>
  <c r="F215" i="2" s="1"/>
  <c r="F92" i="2"/>
  <c r="H92" i="2"/>
  <c r="I92" i="2"/>
  <c r="I8" i="2"/>
  <c r="H37" i="2" l="1"/>
  <c r="I37" i="2"/>
  <c r="G90" i="2"/>
  <c r="H90" i="2" l="1"/>
  <c r="I90" i="2"/>
  <c r="G215" i="2"/>
</calcChain>
</file>

<file path=xl/sharedStrings.xml><?xml version="1.0" encoding="utf-8"?>
<sst xmlns="http://schemas.openxmlformats.org/spreadsheetml/2006/main" count="302" uniqueCount="240">
  <si>
    <t>Мальцева Лариса Александровна  8 (391-61) 2-43-94</t>
  </si>
  <si>
    <t xml:space="preserve">                       расходы:</t>
  </si>
  <si>
    <t>Лисиенко Татьяна Ивановна  8 (391-61) 2-45-50</t>
  </si>
  <si>
    <t xml:space="preserve">                      доходы:</t>
  </si>
  <si>
    <t xml:space="preserve">Исполнители: </t>
  </si>
  <si>
    <t>Н.О. Лапина</t>
  </si>
  <si>
    <t>Начальник бюджетного отдела</t>
  </si>
  <si>
    <t>Т.А. Филиппенко</t>
  </si>
  <si>
    <t>Финуправления Канского района</t>
  </si>
  <si>
    <t>Руководитель</t>
  </si>
  <si>
    <t>Итого источников</t>
  </si>
  <si>
    <t>Возврат бюджетных кредитов</t>
  </si>
  <si>
    <t>Погашение кредитов (бюджетных ссуд)</t>
  </si>
  <si>
    <t>Получение кредитов (бюджетных ссуд)</t>
  </si>
  <si>
    <t>Прочие источники внутреннего финансирования</t>
  </si>
  <si>
    <t>Уменьшение остатков средств бюджетов</t>
  </si>
  <si>
    <t>Увеличение остатков средств бюджетов</t>
  </si>
  <si>
    <t xml:space="preserve">Изменение остатков средств бюджета на счетах </t>
  </si>
  <si>
    <t>Профицит бюджета (плюс), дефицит (минус)</t>
  </si>
  <si>
    <t>ВСЕГО РАСХОДОВ:</t>
  </si>
  <si>
    <t>Прочие межбюджетные трансферты бюджетам субъектов РФ</t>
  </si>
  <si>
    <t>Дотации на выравнивание бюджетной обеспеченности</t>
  </si>
  <si>
    <t>.1401</t>
  </si>
  <si>
    <t>Межбюджетн. трансферты бюджетам субъектов РФ</t>
  </si>
  <si>
    <t>Обслуживание гос-го и муниципального долга</t>
  </si>
  <si>
    <t>1301</t>
  </si>
  <si>
    <t>ОБСЛУЖИВАНИЕ ГОС-ГО И МУНИЦ-ГО</t>
  </si>
  <si>
    <t>1300</t>
  </si>
  <si>
    <t>Массовый спорт</t>
  </si>
  <si>
    <t>МЕЖБЮДЖЕТНЫЕ ТРАНСФЕРТЫ</t>
  </si>
  <si>
    <t xml:space="preserve"> - поступление нефинансовых активов</t>
  </si>
  <si>
    <t xml:space="preserve"> - коммунальные услуги</t>
  </si>
  <si>
    <t xml:space="preserve"> - начисления на оплату труда</t>
  </si>
  <si>
    <t xml:space="preserve"> - заработная плата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</si>
  <si>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</si>
  <si>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</si>
  <si>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</si>
  <si>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</si>
  <si>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</si>
  <si>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</si>
  <si>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</si>
  <si>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.0909</t>
  </si>
  <si>
    <t>Медицинская помощь в дневных стационарах всех типов</t>
  </si>
  <si>
    <t>.0903</t>
  </si>
  <si>
    <t>Амбулаторная помощь</t>
  </si>
  <si>
    <t>.0902</t>
  </si>
  <si>
    <t>Стационарная медицинская помощь</t>
  </si>
  <si>
    <t>.0901</t>
  </si>
  <si>
    <t xml:space="preserve">ЗДРАВООХРАНЕНИЕ </t>
  </si>
  <si>
    <t>.0900</t>
  </si>
  <si>
    <t>Другие вопросы в области культуры</t>
  </si>
  <si>
    <t>.0804</t>
  </si>
  <si>
    <t>Культура</t>
  </si>
  <si>
    <t>.0801</t>
  </si>
  <si>
    <t>КУЛЬТУРА, КИНЕМАТОГРАФИЯ, СРЕДСТВА МАССОВОЙ ИНФОРМАЦИИ</t>
  </si>
  <si>
    <t>.0800</t>
  </si>
  <si>
    <t>Другие вопросы в области образования</t>
  </si>
  <si>
    <t>.0709</t>
  </si>
  <si>
    <t>Молодёжная политика</t>
  </si>
  <si>
    <t>.0707</t>
  </si>
  <si>
    <t>Общее образование</t>
  </si>
  <si>
    <t>.0702</t>
  </si>
  <si>
    <t xml:space="preserve">Дошкольное образование </t>
  </si>
  <si>
    <t>.0701</t>
  </si>
  <si>
    <t>ОБРАЗОВАНИЕ</t>
  </si>
  <si>
    <t>.0700</t>
  </si>
  <si>
    <t>Другие вопросы в области охраны окружающей среды</t>
  </si>
  <si>
    <t>.0605</t>
  </si>
  <si>
    <t>ОХРАНА ОКУЖАЮЩЕЙ СРЕДЫ</t>
  </si>
  <si>
    <t>.0600</t>
  </si>
  <si>
    <t>Другие вопросы в области жилищно-комунального хозяйства</t>
  </si>
  <si>
    <t>.0505</t>
  </si>
  <si>
    <t>Благоустройство</t>
  </si>
  <si>
    <t>.0503</t>
  </si>
  <si>
    <t xml:space="preserve"> - безвозмездные и безвозвратные перечисления организациям</t>
  </si>
  <si>
    <t>Коммунальное хозяйство</t>
  </si>
  <si>
    <t>.0502</t>
  </si>
  <si>
    <t xml:space="preserve"> - приобретение услуг</t>
  </si>
  <si>
    <t>Жилищное хозяйство</t>
  </si>
  <si>
    <t>.0501</t>
  </si>
  <si>
    <t>ЖИЛИЩНО-КОММУН. ХОЗЯЙСТВО</t>
  </si>
  <si>
    <t>.0500</t>
  </si>
  <si>
    <t>Другие вопросы в области национальной экономики</t>
  </si>
  <si>
    <t>.0412</t>
  </si>
  <si>
    <t>Дорожное хозяйство (дорожные фонды)</t>
  </si>
  <si>
    <t>.0409</t>
  </si>
  <si>
    <t>Транспорт</t>
  </si>
  <si>
    <t>.0408</t>
  </si>
  <si>
    <t>Водные ресурсы</t>
  </si>
  <si>
    <t>.0406</t>
  </si>
  <si>
    <t>Сельское хозяйство и рыболовство</t>
  </si>
  <si>
    <t>.0405</t>
  </si>
  <si>
    <t>НАЦИОНАЛЬНАЯ ЭКОНОМИКА</t>
  </si>
  <si>
    <t>.0400</t>
  </si>
  <si>
    <t>Обеспечение пожарной безопасности</t>
  </si>
  <si>
    <t>.0310</t>
  </si>
  <si>
    <t>Защита населения и территории от последствий чрезвычайных ситуаций</t>
  </si>
  <si>
    <t>.0309</t>
  </si>
  <si>
    <t>НАЦИОНАЛЬНАЯ БЕЗОПАСНОСТЬ</t>
  </si>
  <si>
    <t>.0300</t>
  </si>
  <si>
    <t>Мобилизационная и вневойсковая подготовка</t>
  </si>
  <si>
    <t>.0203</t>
  </si>
  <si>
    <t>НАЦИОНАЛЬНАЯ ОБОРОНА</t>
  </si>
  <si>
    <t>.0200</t>
  </si>
  <si>
    <t>Другие общегосударственные вопросы</t>
  </si>
  <si>
    <t>.0113</t>
  </si>
  <si>
    <t>Обслуживание государственного и муниципального долга</t>
  </si>
  <si>
    <t>.0112</t>
  </si>
  <si>
    <t>Резервные фонды</t>
  </si>
  <si>
    <t>.0111</t>
  </si>
  <si>
    <t>Обеспечение проведения выборов и референдумов</t>
  </si>
  <si>
    <t>.0107</t>
  </si>
  <si>
    <t>в том числе:</t>
  </si>
  <si>
    <t>Обеспечение деятельности финансовых, налоговых и таможенных органов и органов надзора</t>
  </si>
  <si>
    <t>.0106</t>
  </si>
  <si>
    <t xml:space="preserve">из них: </t>
  </si>
  <si>
    <t>Функционирование Правительства РФ, высших органов исполнительной власти субъектов РФ, местных администраций</t>
  </si>
  <si>
    <t>.0104</t>
  </si>
  <si>
    <t xml:space="preserve">Функционирование представительных органов  местного самоуправления </t>
  </si>
  <si>
    <t>.0103</t>
  </si>
  <si>
    <t>Функционирование высшего должностного лица субъекта РФ и органа местного самоуправления</t>
  </si>
  <si>
    <t>.0102</t>
  </si>
  <si>
    <t>ОБЩЕГОСУДАРСТВЕННЫЕ ВОПРОСЫ</t>
  </si>
  <si>
    <t>.0100</t>
  </si>
  <si>
    <t>РАСХОДЫ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</si>
  <si>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</si>
  <si>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</si>
  <si>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</si>
  <si>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</si>
  <si>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</si>
  <si>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</si>
  <si>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</si>
  <si>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</si>
  <si>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053</t>
  </si>
  <si>
    <t>Межбюджетные трансферты, передаваемые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</t>
  </si>
  <si>
    <t>014</t>
  </si>
  <si>
    <t>подстатья</t>
  </si>
  <si>
    <t>Иные межбюджетные трансферты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</si>
  <si>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2014 год и плановый период 2015-2016 годов</t>
  </si>
  <si>
    <t>119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</si>
  <si>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2014 год и плановый период 2015-2016 годов </t>
  </si>
  <si>
    <t>115</t>
  </si>
  <si>
    <t>Субвенции бюджетам муниципальных районов на компенсацию части родительской платы за содержание ребёнка в муниципальных образовательных учреждениях, реализующих основную образовательную программу дошкольного образования</t>
  </si>
  <si>
    <t>029</t>
  </si>
  <si>
    <t>Субвенции бюджетам муниципальных районов на выполнение передаваемых полномочий субъектов РФ</t>
  </si>
  <si>
    <t>024</t>
  </si>
  <si>
    <t>Субвенции бюджетам муниципальных районов на предоставление гражданам субсидий на оплату жилого помещения и комммунальных услуг</t>
  </si>
  <si>
    <t>022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</si>
  <si>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</si>
  <si>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015</t>
  </si>
  <si>
    <t xml:space="preserve">Субвенции на выплаты инвалидам страховых премий </t>
  </si>
  <si>
    <t>012</t>
  </si>
  <si>
    <t>Почетный донор "России"</t>
  </si>
  <si>
    <t>004</t>
  </si>
  <si>
    <t>Субвенции бюджетам муниципальных районов на оплату жилищно-коммунальных услуг отдельным категориям граждан</t>
  </si>
  <si>
    <t>001</t>
  </si>
  <si>
    <t>Субвенции бюджетам субъектов Российской Федерации и муниципальных образований</t>
  </si>
  <si>
    <t>Субсидии бюджетам муниципальных образований края на реализацию проектов по благоустройству территорий поселений, городских округов</t>
  </si>
  <si>
    <t>Субсидии бюджетам муниципальных образований края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на 2014 год и плановый период 2015-2016 годов</t>
  </si>
  <si>
    <t xml:space="preserve">Субсидии бюджетам муниципальных образований края на оплату стоимости набора продуктов питания или готовых блюд и их транспортировки в лагерях с дневным пребыванием детей на 2014 год и плановый период 2015 - 2016 годов </t>
  </si>
  <si>
    <t>Субсидии бюджетам муниципальных образований на разработку проектной документации на строительство и (или) реконструкцию объектов коммунальной инфраструктуры, используемых в сфере водоснабжения, водоотведения и очистки сточных вод, в рамках подпрограммы «Чистая вода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</si>
  <si>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частичное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</t>
  </si>
  <si>
    <t xml:space="preserve"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на 2014 год и плановый период 2015 - 2016 годов </t>
  </si>
  <si>
    <t>Субсидии бюджетам муниципальных образований края на организацию и проведение акарицидных обработок мест массового отдыха населения на 2014 год и плановый период 2015-2016 годов</t>
  </si>
  <si>
    <t>Субсидии бюджетам муниципальных образований края на содержание автомобильных дорог общего пользавания, за счет средств дорожного фонда Красноярского края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</si>
  <si>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</si>
  <si>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</si>
  <si>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культуры»</t>
  </si>
  <si>
    <t>Субсидии бюджетам муниципальных образований на приобретение веб-камер для муниципальных архивов в целях обеспечения их участия в мероприятиях в режиме on-line в рамках подпрограммы «Развитие архивного дела в Красноярском крае» государственной программы Красноярского края «Развитие культуры»</t>
  </si>
  <si>
    <t>7479</t>
  </si>
  <si>
    <t>Субсидии бюджетам муниципальных образований на оцифровку (перевод в электронный формат ПК «Архивный фонд») описей дел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</si>
  <si>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7478</t>
  </si>
  <si>
    <t>Субсидии бюджетам муниципальных образований края на приобретение (замену) и монтаж стеллажного оборудования для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</si>
  <si>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7477</t>
  </si>
  <si>
    <t>Субсидии бюджетам муниципальных образований края на поддержку деятельности муниципальных молодежных центров на 2014 год и плановый период 2015-2016 годов</t>
  </si>
  <si>
    <t>7456</t>
  </si>
  <si>
    <t>Субсидии бюджетам муниципальных образований края на проведение работ по уничтожению сорняков дикорастущей конопли в рамках подпрограммы «Развитие подотрасли растениеводства, переработки и реализации продукции растениеводства, сохранение и восстановление плодородия почв»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</si>
  <si>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7451</t>
  </si>
  <si>
    <t>Субсидии бюджетам муниципальных образований  на разработку схем теплоснабжения муниципальных образований Красноярского края в рамках подпрограммы «Энергосбережение и повышение энергетической эффективности в Красноярском крае»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</si>
  <si>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Красноярском крае"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</si>
  <si>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</si>
  <si>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обеспечение беспрепятственного доступа к муниципальным учреждениям социальной инфраструструктуры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подпрограммы «Доступная среда» государственной программы Красноярского края «Развитие системы социальной поддержки населения»</t>
  </si>
  <si>
    <t>Субсидии бюджетам муниципальных районов образований края на частичное финансирование (возмещение) расходов на персональные выплаты, устанавливаемые в целях повышения оплаты труда молодым специалистам</t>
  </si>
  <si>
    <t>Субсидии на частичное финансирование (возмещение) расходов на региональные 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</si>
  <si>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районов:</t>
  </si>
  <si>
    <t>Модернизация региональных систем дошкольного образования за счет средств федерального бюджета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</si>
  <si>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на модернизацию региональных систем дошкольного образования</t>
  </si>
  <si>
    <t>Субсидии бюджетам на реализацию федеральных целевых программ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</si>
  <si>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</si>
  <si>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«Обеспечение жильем молодых семей в Красноярском крае» государственной программы Красноярского края «Молодежь Красноярского края в XXI веке»</t>
  </si>
  <si>
    <t>Субсидии бюджетам на обеспечение жильем молодых семей</t>
  </si>
  <si>
    <t xml:space="preserve">Субсидии бюджетам субъектов Российской Федерации и муниципальных образований </t>
  </si>
  <si>
    <t>Дотации на выравнивание уровня бюджетной обеспеченности</t>
  </si>
  <si>
    <t xml:space="preserve">Дотации бюджетам субъектам Российской Федерации и муниципальных образований </t>
  </si>
  <si>
    <t>БЕЗВОЗМЕЗДНЫЕ ПОСТУПЛЕНИЯ ОТ ДРУГИХ БЮДЖЕТОВ БЮДЖЕТНОЙ СИСТЕМЫ РФ</t>
  </si>
  <si>
    <t>БЕЗВОЗМЕЗДНЫЕ ПОСТУПЛЕНИЯ</t>
  </si>
  <si>
    <t>Прочие неналоговые доходы</t>
  </si>
  <si>
    <t>Невыясненные поступления</t>
  </si>
  <si>
    <t>ПРОЧИЕ НЕНАЛОГОВЫЕ ДОХОДЫ</t>
  </si>
  <si>
    <t>ШТРАФЫ, САНКЦИИ, ВОЗМЕЩЕНИЕ УЩЕРБА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</si>
  <si>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</si>
  <si>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государственной и муниципальной собственности</t>
  </si>
  <si>
    <t>Доходы от продажи квартир</t>
  </si>
  <si>
    <t>ДОХОДЫ ОТ ПРОДАЖИ МАТЕРИАЛЬНЫХ И НЕМАТЕРИАЛЬНЫХ АКТИВОВ</t>
  </si>
  <si>
    <t>Прочие доходы от компенсация затрат</t>
  </si>
  <si>
    <t>Прочие доходы от оказания платных услуг</t>
  </si>
  <si>
    <t>ДОХОДЫ ОТ ОКАЗАНИЯ ПЛАТНЫХ УСЛУГ И КОМПЕНСАЦИИ ЗАТРАТ ГОСУДАРСТВА</t>
  </si>
  <si>
    <t>Плата за иные виды негативного воздействия на окружающую среду</t>
  </si>
  <si>
    <t>ПЛАТЕЖИ ПРИ ПОЛЬЗОВАНИИ ПРИРОДНЫМИ РЕСУРСАМИ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</si>
  <si>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</si>
  <si>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</t>
  </si>
  <si>
    <t>Доходы, получаемые в виде арендной либо иной платы  за передачу в возмездное поль-зование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</si>
  <si>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 xml:space="preserve"> ДОХОДЫ ОТ ИСПОЛЬЗОВАНИЯ ИМУЩЕСТВА, НАХОДЯЩЕГОСЯ В ГОСУДАРСТВЕННОЙ И МУНИЦИПАЛЬНОЙ СОБСТВЕННОСТИ </t>
  </si>
  <si>
    <t>ЗАДОЛЖЕННОСТЬ И ПЕРЕРАСЧЁТЫ ПО ОТМЕНЁННЫМ НАЛОГАМ, СБОРАМ И ИНЫМ ОБЯЗАТЕЛЬНЫМ ПЛАТЕЖАМ</t>
  </si>
  <si>
    <t>ГОСУДАРСТВЕННАЯ ПОШЛИНА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</si>
  <si>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</si>
  <si>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</si>
  <si>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 для определенных видов деятельности</t>
  </si>
  <si>
    <t>НАЛОГИ НА СОВОКУПНЫЙ ДОХОД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</si>
  <si>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</si>
  <si>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</si>
  <si>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 - налог на доходы физических лиц</t>
  </si>
  <si>
    <t xml:space="preserve"> - налог на прибыль организаций</t>
  </si>
  <si>
    <t>НАЛОГИ НА ПРИБЫЛЬ, ДОХОДЫ</t>
  </si>
  <si>
    <t>НАЛОГОВЫЕ И НЕНАЛОГОВЫЕ ДОХОДЫ</t>
  </si>
  <si>
    <t>ДОХОДЫ</t>
  </si>
  <si>
    <t xml:space="preserve">к квартальному плану </t>
  </si>
  <si>
    <t xml:space="preserve">к уточненному годовому плану </t>
  </si>
  <si>
    <t>Уточненный план на 9 месяцев</t>
  </si>
  <si>
    <t>Уточненный план на год</t>
  </si>
  <si>
    <t>Годовой план по бюджету (первоначальный)</t>
  </si>
  <si>
    <t>Процент исполнения,%</t>
  </si>
  <si>
    <t>Исполнено с начала года</t>
  </si>
  <si>
    <t>Плановые назначения на 2014 год</t>
  </si>
  <si>
    <t>Наименование доходов и отраслей расходов</t>
  </si>
  <si>
    <t>Р/П</t>
  </si>
  <si>
    <t>№ п/п</t>
  </si>
  <si>
    <t>(тыс. руб.)</t>
  </si>
  <si>
    <t xml:space="preserve">по состоянию на 01 сентября 2014 года     </t>
  </si>
  <si>
    <t xml:space="preserve">СПРАВКА об исполнении  Канского районного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</si>
</sst>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?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Fill="1"/>
    <xf numFmtId="0" fontId="1" fillId="0" borderId="0" xfId="1" applyFont="1" applyFill="1"/>
    <xf numFmtId="0" fontId="1" fillId="0" borderId="0" xfId="1" applyFont="1"/>
    <xf numFmtId="0" fontId="1" fillId="2" borderId="0" xfId="1" applyFill="1" applyBorder="1"/>
    <xf numFmtId="0" fontId="1" fillId="0" borderId="0" xfId="1" applyFill="1" applyBorder="1"/>
    <xf numFmtId="0" fontId="1" fillId="0" borderId="0" xfId="1" applyFont="1" applyFill="1" applyBorder="1"/>
    <xf numFmtId="0" fontId="1" fillId="0" borderId="0" xfId="1" applyBorder="1"/>
    <xf numFmtId="0" fontId="2" fillId="2" borderId="0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/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5" fillId="2" borderId="0" xfId="1" applyFont="1" applyFill="1" applyBorder="1"/>
    <xf numFmtId="0" fontId="5" fillId="0" borderId="0" xfId="1" applyFont="1" applyFill="1" applyAlignment="1">
      <alignment horizontal="center"/>
    </xf>
    <xf numFmtId="0" fontId="5" fillId="2" borderId="0" xfId="1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5" fillId="2" borderId="0" xfId="1" applyFont="1" applyFill="1"/>
    <xf numFmtId="164" fontId="2" fillId="2" borderId="0" xfId="2" applyNumberFormat="1" applyFont="1" applyFill="1" applyBorder="1" applyAlignment="1"/>
    <xf numFmtId="164" fontId="2" fillId="2" borderId="0" xfId="1" applyNumberFormat="1" applyFont="1" applyFill="1" applyBorder="1" applyAlignment="1"/>
    <xf numFmtId="164" fontId="2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 vertical="center"/>
    </xf>
    <xf numFmtId="165" fontId="7" fillId="2" borderId="1" xfId="2" applyNumberFormat="1" applyFont="1" applyFill="1" applyBorder="1" applyAlignment="1"/>
    <xf numFmtId="165" fontId="7" fillId="2" borderId="1" xfId="1" applyNumberFormat="1" applyFont="1" applyFill="1" applyBorder="1" applyAlignment="1"/>
    <xf numFmtId="165" fontId="7" fillId="3" borderId="1" xfId="1" applyNumberFormat="1" applyFont="1" applyFill="1" applyBorder="1" applyAlignment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7" fillId="0" borderId="1" xfId="1" applyFont="1" applyFill="1" applyBorder="1"/>
    <xf numFmtId="164" fontId="1" fillId="0" borderId="0" xfId="1" applyNumberFormat="1"/>
    <xf numFmtId="165" fontId="8" fillId="2" borderId="1" xfId="2" applyNumberFormat="1" applyFont="1" applyFill="1" applyBorder="1" applyAlignment="1"/>
    <xf numFmtId="165" fontId="8" fillId="2" borderId="1" xfId="1" applyNumberFormat="1" applyFont="1" applyFill="1" applyBorder="1" applyAlignment="1"/>
    <xf numFmtId="165" fontId="8" fillId="0" borderId="1" xfId="1" applyNumberFormat="1" applyFont="1" applyFill="1" applyBorder="1" applyAlignment="1"/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/>
    </xf>
    <xf numFmtId="165" fontId="8" fillId="4" borderId="1" xfId="2" applyNumberFormat="1" applyFont="1" applyFill="1" applyBorder="1" applyAlignment="1"/>
    <xf numFmtId="165" fontId="8" fillId="4" borderId="1" xfId="1" applyNumberFormat="1" applyFont="1" applyFill="1" applyBorder="1" applyAlignment="1"/>
    <xf numFmtId="164" fontId="8" fillId="4" borderId="1" xfId="1" applyNumberFormat="1" applyFont="1" applyFill="1" applyBorder="1" applyAlignment="1"/>
    <xf numFmtId="0" fontId="9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164" fontId="7" fillId="0" borderId="1" xfId="1" applyNumberFormat="1" applyFont="1" applyFill="1" applyBorder="1" applyAlignment="1"/>
    <xf numFmtId="165" fontId="8" fillId="5" borderId="1" xfId="2" applyNumberFormat="1" applyFont="1" applyFill="1" applyBorder="1" applyAlignment="1"/>
    <xf numFmtId="165" fontId="8" fillId="5" borderId="1" xfId="1" applyNumberFormat="1" applyFont="1" applyFill="1" applyBorder="1" applyAlignment="1"/>
    <xf numFmtId="164" fontId="8" fillId="5" borderId="1" xfId="1" applyNumberFormat="1" applyFont="1" applyFill="1" applyBorder="1" applyAlignment="1"/>
    <xf numFmtId="0" fontId="8" fillId="5" borderId="1" xfId="1" applyFont="1" applyFill="1" applyBorder="1" applyAlignment="1">
      <alignment wrapText="1"/>
    </xf>
    <xf numFmtId="0" fontId="8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/>
    </xf>
    <xf numFmtId="49" fontId="8" fillId="5" borderId="1" xfId="1" applyNumberFormat="1" applyFont="1" applyFill="1" applyBorder="1" applyAlignment="1">
      <alignment horizontal="center" vertical="top" wrapText="1"/>
    </xf>
    <xf numFmtId="165" fontId="8" fillId="6" borderId="1" xfId="2" applyNumberFormat="1" applyFont="1" applyFill="1" applyBorder="1" applyAlignment="1"/>
    <xf numFmtId="165" fontId="8" fillId="6" borderId="1" xfId="1" applyNumberFormat="1" applyFont="1" applyFill="1" applyBorder="1" applyAlignment="1"/>
    <xf numFmtId="165" fontId="4" fillId="5" borderId="1" xfId="1" applyNumberFormat="1" applyFont="1" applyFill="1" applyBorder="1" applyAlignment="1"/>
    <xf numFmtId="164" fontId="4" fillId="5" borderId="1" xfId="1" applyNumberFormat="1" applyFont="1" applyFill="1" applyBorder="1" applyAlignment="1"/>
    <xf numFmtId="0" fontId="4" fillId="5" borderId="1" xfId="1" applyFont="1" applyFill="1" applyBorder="1"/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wrapText="1"/>
    </xf>
    <xf numFmtId="49" fontId="4" fillId="5" borderId="1" xfId="1" applyNumberFormat="1" applyFont="1" applyFill="1" applyBorder="1" applyAlignment="1">
      <alignment wrapText="1"/>
    </xf>
    <xf numFmtId="0" fontId="4" fillId="5" borderId="1" xfId="1" applyFont="1" applyFill="1" applyBorder="1" applyAlignment="1">
      <alignment wrapText="1"/>
    </xf>
    <xf numFmtId="165" fontId="7" fillId="0" borderId="1" xfId="2" applyNumberFormat="1" applyFont="1" applyFill="1" applyBorder="1" applyAlignment="1"/>
    <xf numFmtId="165" fontId="4" fillId="5" borderId="1" xfId="2" applyNumberFormat="1" applyFont="1" applyFill="1" applyBorder="1" applyAlignment="1"/>
    <xf numFmtId="0" fontId="4" fillId="5" borderId="1" xfId="1" applyFont="1" applyFill="1" applyBorder="1" applyAlignment="1">
      <alignment horizontal="left"/>
    </xf>
    <xf numFmtId="49" fontId="4" fillId="5" borderId="1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wrapText="1"/>
    </xf>
    <xf numFmtId="165" fontId="4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7" fillId="0" borderId="1" xfId="2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wrapText="1"/>
    </xf>
    <xf numFmtId="0" fontId="7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wrapText="1"/>
    </xf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textRotation="9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wrapText="1"/>
    </xf>
    <xf numFmtId="165" fontId="7" fillId="0" borderId="1" xfId="1" applyNumberFormat="1" applyFont="1" applyFill="1" applyBorder="1"/>
    <xf numFmtId="0" fontId="7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wrapText="1"/>
    </xf>
    <xf numFmtId="0" fontId="2" fillId="0" borderId="0" xfId="1" applyFont="1" applyFill="1" applyBorder="1" applyAlignment="1">
      <alignment textRotation="90"/>
    </xf>
    <xf numFmtId="0" fontId="2" fillId="0" borderId="1" xfId="1" applyFont="1" applyFill="1" applyBorder="1" applyAlignment="1">
      <alignment textRotation="90"/>
    </xf>
    <xf numFmtId="2" fontId="7" fillId="0" borderId="1" xfId="1" applyNumberFormat="1" applyFont="1" applyFill="1" applyBorder="1" applyAlignment="1">
      <alignment wrapText="1"/>
    </xf>
    <xf numFmtId="0" fontId="11" fillId="0" borderId="1" xfId="1" applyFont="1" applyFill="1" applyBorder="1" applyAlignment="1">
      <alignment horizontal="center"/>
    </xf>
    <xf numFmtId="166" fontId="3" fillId="0" borderId="1" xfId="1" applyNumberFormat="1" applyFont="1" applyBorder="1" applyAlignment="1" applyProtection="1">
      <alignment horizontal="left" vertical="center" wrapText="1"/>
    </xf>
    <xf numFmtId="2" fontId="7" fillId="0" borderId="1" xfId="1" applyNumberFormat="1" applyFont="1" applyFill="1" applyBorder="1" applyAlignment="1">
      <alignment vertical="top" wrapText="1"/>
    </xf>
    <xf numFmtId="0" fontId="7" fillId="0" borderId="1" xfId="1" applyFont="1" applyBorder="1" applyAlignment="1">
      <alignment wrapText="1"/>
    </xf>
    <xf numFmtId="165" fontId="12" fillId="0" borderId="1" xfId="1" applyNumberFormat="1" applyFont="1" applyBorder="1"/>
    <xf numFmtId="2" fontId="3" fillId="0" borderId="2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wrapText="1"/>
    </xf>
    <xf numFmtId="49" fontId="11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vertical="center" wrapText="1"/>
    </xf>
    <xf numFmtId="2" fontId="3" fillId="0" borderId="2" xfId="1" applyNumberFormat="1" applyFont="1" applyFill="1" applyBorder="1" applyAlignment="1">
      <alignment vertical="center" wrapText="1"/>
    </xf>
    <xf numFmtId="2" fontId="3" fillId="0" borderId="1" xfId="1" applyNumberFormat="1" applyFont="1" applyFill="1" applyBorder="1" applyAlignment="1">
      <alignment wrapText="1"/>
    </xf>
    <xf numFmtId="49" fontId="3" fillId="0" borderId="1" xfId="1" applyNumberFormat="1" applyFont="1" applyBorder="1" applyAlignment="1" applyProtection="1">
      <alignment horizontal="left" vertical="center" wrapText="1"/>
    </xf>
    <xf numFmtId="0" fontId="13" fillId="0" borderId="1" xfId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wrapText="1"/>
    </xf>
    <xf numFmtId="165" fontId="14" fillId="2" borderId="1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left" wrapText="1"/>
    </xf>
    <xf numFmtId="165" fontId="2" fillId="0" borderId="1" xfId="2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/>
    </xf>
    <xf numFmtId="165" fontId="1" fillId="0" borderId="0" xfId="1" applyNumberFormat="1"/>
    <xf numFmtId="165" fontId="8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justify" wrapText="1"/>
    </xf>
    <xf numFmtId="165" fontId="8" fillId="0" borderId="1" xfId="1" applyNumberFormat="1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15" fillId="0" borderId="0" xfId="1" applyFont="1"/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quotePrefix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quotePrefix="1" applyFont="1" applyFill="1" applyBorder="1" applyAlignment="1">
      <alignment horizontal="center" vertical="center" textRotation="90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ill="1" applyAlignment="1">
      <alignment vertical="center"/>
    </xf>
    <xf numFmtId="0" fontId="16" fillId="0" borderId="0" xfId="1" applyFont="1" applyFill="1" applyBorder="1" applyAlignment="1">
      <alignment horizontal="center"/>
    </xf>
    <xf numFmtId="0" fontId="12" fillId="0" borderId="0" xfId="1" applyFont="1" applyFill="1" applyAlignment="1"/>
    <xf numFmtId="0" fontId="17" fillId="0" borderId="0" xfId="1" applyFont="1" applyFill="1" applyBorder="1" applyAlignment="1">
      <alignment horizontal="center"/>
    </xf>
    <xf numFmtId="0" fontId="18" fillId="2" borderId="0" xfId="1" applyFont="1" applyFill="1" applyAlignment="1">
      <alignment horizontal="centerContinuous"/>
    </xf>
    <xf numFmtId="0" fontId="18" fillId="0" borderId="0" xfId="1" applyFont="1" applyFill="1" applyAlignment="1">
      <alignment horizontal="centerContinuous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33"/>
  <sheetViews>
    <sheetView tabSelected="1" topLeftCell="A202" zoomScaleNormal="100" workbookViewId="0">
      <selection activeCell="E92" sqref="E92"/>
    </sheetView>
  </sheetViews>
  <sheetFormatPr defaultRowHeight="12.75" x14ac:dyDescent="0.2"/>
  <cols>
    <col min="1" max="1" width="4.140625" style="1" customWidth="1"/>
    <col min="2" max="2" width="10.85546875" style="1" customWidth="1"/>
    <col min="3" max="3" width="48.140625" style="1" customWidth="1"/>
    <col min="4" max="4" width="12" style="5" customWidth="1"/>
    <col min="5" max="6" width="11" style="4" customWidth="1"/>
    <col min="7" max="7" width="10.85546875" style="3" customWidth="1"/>
    <col min="8" max="8" width="11" style="2" customWidth="1"/>
    <col min="9" max="9" width="11.140625" style="2" customWidth="1"/>
    <col min="10" max="16384" width="9.140625" style="1"/>
  </cols>
  <sheetData>
    <row r="1" spans="1:152" s="144" customFormat="1" ht="16.899999999999999" customHeight="1" x14ac:dyDescent="0.25">
      <c r="B1" s="150"/>
      <c r="C1" s="155" t="s">
        <v>239</v>
      </c>
      <c r="D1" s="155"/>
      <c r="E1" s="155"/>
      <c r="F1" s="155"/>
      <c r="G1" s="155"/>
      <c r="H1" s="155"/>
      <c r="I1" s="154"/>
    </row>
    <row r="2" spans="1:152" s="144" customFormat="1" ht="16.899999999999999" customHeight="1" x14ac:dyDescent="0.25">
      <c r="B2" s="153" t="s">
        <v>238</v>
      </c>
      <c r="C2" s="152"/>
      <c r="D2" s="152"/>
      <c r="E2" s="152"/>
      <c r="F2" s="152"/>
      <c r="G2" s="152"/>
      <c r="H2" s="152"/>
      <c r="I2" s="151"/>
      <c r="J2" s="151"/>
      <c r="K2" s="151"/>
    </row>
    <row r="3" spans="1:152" s="144" customFormat="1" ht="16.899999999999999" customHeight="1" x14ac:dyDescent="0.2">
      <c r="B3" s="150"/>
      <c r="C3" s="147"/>
      <c r="D3" s="149"/>
      <c r="E3" s="149"/>
      <c r="F3" s="149"/>
      <c r="G3" s="147"/>
      <c r="H3" s="147"/>
      <c r="I3" s="148" t="s">
        <v>237</v>
      </c>
      <c r="J3" s="147"/>
      <c r="K3" s="147"/>
    </row>
    <row r="4" spans="1:152" s="144" customFormat="1" ht="27" customHeight="1" x14ac:dyDescent="0.25">
      <c r="A4" s="143" t="s">
        <v>236</v>
      </c>
      <c r="B4" s="143" t="s">
        <v>235</v>
      </c>
      <c r="C4" s="142" t="s">
        <v>234</v>
      </c>
      <c r="D4" s="146" t="s">
        <v>233</v>
      </c>
      <c r="E4" s="146"/>
      <c r="F4" s="146"/>
      <c r="G4" s="139" t="s">
        <v>232</v>
      </c>
      <c r="H4" s="145" t="s">
        <v>231</v>
      </c>
      <c r="I4" s="145"/>
    </row>
    <row r="5" spans="1:152" ht="165.75" customHeight="1" x14ac:dyDescent="0.2">
      <c r="A5" s="143"/>
      <c r="B5" s="143"/>
      <c r="C5" s="142"/>
      <c r="D5" s="140" t="s">
        <v>230</v>
      </c>
      <c r="E5" s="141" t="s">
        <v>229</v>
      </c>
      <c r="F5" s="140" t="s">
        <v>228</v>
      </c>
      <c r="G5" s="139"/>
      <c r="H5" s="138" t="s">
        <v>227</v>
      </c>
      <c r="I5" s="138" t="s">
        <v>226</v>
      </c>
    </row>
    <row r="6" spans="1:152" x14ac:dyDescent="0.2">
      <c r="A6" s="136">
        <v>1</v>
      </c>
      <c r="B6" s="136">
        <v>2</v>
      </c>
      <c r="C6" s="136">
        <v>3</v>
      </c>
      <c r="D6" s="137">
        <v>4</v>
      </c>
      <c r="E6" s="136">
        <v>5</v>
      </c>
      <c r="F6" s="136">
        <v>6</v>
      </c>
      <c r="G6" s="136">
        <v>7</v>
      </c>
      <c r="H6" s="135">
        <v>8</v>
      </c>
      <c r="I6" s="135">
        <v>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</row>
    <row r="7" spans="1:152" s="132" customFormat="1" ht="18.75" x14ac:dyDescent="0.3">
      <c r="A7" s="134"/>
      <c r="B7" s="133"/>
      <c r="C7" s="73" t="s">
        <v>225</v>
      </c>
      <c r="D7" s="73"/>
      <c r="E7" s="73"/>
      <c r="F7" s="73"/>
      <c r="G7" s="73"/>
      <c r="H7" s="73"/>
      <c r="I7" s="73"/>
    </row>
    <row r="8" spans="1:152" ht="14.25" customHeight="1" x14ac:dyDescent="0.25">
      <c r="A8" s="81">
        <v>1</v>
      </c>
      <c r="B8" s="131">
        <v>10000</v>
      </c>
      <c r="C8" s="79" t="s">
        <v>224</v>
      </c>
      <c r="D8" s="78">
        <f>D9+D12+D14+D18+D19+D20+D24+D26+D29+D33+D34</f>
        <v>157924</v>
      </c>
      <c r="E8" s="78">
        <f>E9+E12+E14+E18+E19+E20+E24+E26+E29+E33+E34</f>
        <v>160650.9</v>
      </c>
      <c r="F8" s="78">
        <f>F9+F12+F14+F18+F19+F20+F24+F26+F29+F33+F34</f>
        <v>117698.40000000001</v>
      </c>
      <c r="G8" s="78">
        <f>G9+G12+G14+G18+G19+G20+G24+G26+G29+G33+G34</f>
        <v>109021.60000000002</v>
      </c>
      <c r="H8" s="75">
        <f>G8/E8*100</f>
        <v>67.862427163495525</v>
      </c>
      <c r="I8" s="75">
        <f>G8/F8*100</f>
        <v>92.627937168219802</v>
      </c>
    </row>
    <row r="9" spans="1:152" ht="15" x14ac:dyDescent="0.25">
      <c r="A9" s="87"/>
      <c r="B9" s="41">
        <v>10100</v>
      </c>
      <c r="C9" s="130" t="s">
        <v>223</v>
      </c>
      <c r="D9" s="129">
        <f>D10+D11</f>
        <v>140529.1</v>
      </c>
      <c r="E9" s="129">
        <f>E10+E11</f>
        <v>143131.6</v>
      </c>
      <c r="F9" s="129">
        <f>F10+F11</f>
        <v>104329.8</v>
      </c>
      <c r="G9" s="129">
        <f>G10+G11</f>
        <v>95893.7</v>
      </c>
      <c r="H9" s="88">
        <f>G9/E9*100</f>
        <v>66.996875602592297</v>
      </c>
      <c r="I9" s="88">
        <f>G9/F9*100</f>
        <v>91.914007311429714</v>
      </c>
    </row>
    <row r="10" spans="1:152" ht="15" x14ac:dyDescent="0.25">
      <c r="A10" s="87"/>
      <c r="B10" s="33"/>
      <c r="C10" s="125" t="s">
        <v>222</v>
      </c>
      <c r="D10" s="83">
        <v>847.5</v>
      </c>
      <c r="E10" s="83">
        <v>3450</v>
      </c>
      <c r="F10" s="83">
        <v>3450</v>
      </c>
      <c r="G10" s="84">
        <v>3586.5</v>
      </c>
      <c r="H10" s="82">
        <f>G10/E10*100</f>
        <v>103.95652173913044</v>
      </c>
      <c r="I10" s="82">
        <f>G10/F10*100</f>
        <v>103.95652173913044</v>
      </c>
    </row>
    <row r="11" spans="1:152" ht="15" x14ac:dyDescent="0.25">
      <c r="A11" s="87"/>
      <c r="B11" s="33"/>
      <c r="C11" s="125" t="s">
        <v>221</v>
      </c>
      <c r="D11" s="83">
        <v>139681.60000000001</v>
      </c>
      <c r="E11" s="83">
        <v>139681.60000000001</v>
      </c>
      <c r="F11" s="83">
        <v>100879.8</v>
      </c>
      <c r="G11" s="84">
        <v>92307.199999999997</v>
      </c>
      <c r="H11" s="82">
        <f>G11/E11*100</f>
        <v>66.084008201509718</v>
      </c>
      <c r="I11" s="82">
        <f>G11/F11*100</f>
        <v>91.502163961467005</v>
      </c>
    </row>
    <row r="12" spans="1:152" ht="45" customHeight="1" x14ac:dyDescent="0.25">
      <c r="A12" s="87"/>
      <c r="B12" s="41">
        <v>10302</v>
      </c>
      <c r="C12" s="77" t="s">
        <v>220</v>
      </c>
      <c r="D12" s="76">
        <f>D13</f>
        <v>26.5</v>
      </c>
      <c r="E12" s="76">
        <f>E13</f>
        <v>26.5</v>
      </c>
      <c r="F12" s="76">
        <f>F13</f>
        <v>19.8</v>
      </c>
      <c r="G12" s="76">
        <f>G13</f>
        <v>13.2</v>
      </c>
      <c r="H12" s="88">
        <f>G12/E12*100</f>
        <v>49.811320754716981</v>
      </c>
      <c r="I12" s="88">
        <f>G12/F12*100</f>
        <v>66.666666666666657</v>
      </c>
    </row>
    <row r="13" spans="1:152" ht="45" x14ac:dyDescent="0.25">
      <c r="A13" s="87"/>
      <c r="B13" s="33"/>
      <c r="C13" s="128" t="s">
        <v>219</v>
      </c>
      <c r="D13" s="83">
        <v>26.5</v>
      </c>
      <c r="E13" s="83">
        <v>26.5</v>
      </c>
      <c r="F13" s="83">
        <v>19.8</v>
      </c>
      <c r="G13" s="84">
        <v>13.2</v>
      </c>
      <c r="H13" s="82">
        <f>G13/E13*100</f>
        <v>49.811320754716981</v>
      </c>
      <c r="I13" s="82">
        <f>G13/F13*100</f>
        <v>66.666666666666657</v>
      </c>
    </row>
    <row r="14" spans="1:152" ht="17.25" customHeight="1" x14ac:dyDescent="0.25">
      <c r="A14" s="87"/>
      <c r="B14" s="41">
        <v>10500</v>
      </c>
      <c r="C14" s="127" t="s">
        <v>218</v>
      </c>
      <c r="D14" s="76">
        <f>D15+D16+D17</f>
        <v>4357.8</v>
      </c>
      <c r="E14" s="76">
        <f>E15+E16+E17</f>
        <v>4371.3</v>
      </c>
      <c r="F14" s="76">
        <f>F15+F16+F17</f>
        <v>3666.3</v>
      </c>
      <c r="G14" s="76">
        <f>G15+G16+G17</f>
        <v>4839.1000000000004</v>
      </c>
      <c r="H14" s="88">
        <f>G14/E14*100</f>
        <v>110.70162194312904</v>
      </c>
      <c r="I14" s="88">
        <f>G14/F14*100</f>
        <v>131.98865341079562</v>
      </c>
    </row>
    <row r="15" spans="1:152" ht="28.5" customHeight="1" x14ac:dyDescent="0.25">
      <c r="A15" s="87"/>
      <c r="B15" s="33"/>
      <c r="C15" s="117" t="s">
        <v>217</v>
      </c>
      <c r="D15" s="83">
        <v>2980</v>
      </c>
      <c r="E15" s="83">
        <v>2980</v>
      </c>
      <c r="F15" s="83">
        <v>2275</v>
      </c>
      <c r="G15" s="83">
        <v>2355.8000000000002</v>
      </c>
      <c r="H15" s="82">
        <f>G15/E15*100</f>
        <v>79.053691275167793</v>
      </c>
      <c r="I15" s="82">
        <f>G15/F15*100</f>
        <v>103.55164835164837</v>
      </c>
    </row>
    <row r="16" spans="1:152" ht="15" x14ac:dyDescent="0.25">
      <c r="A16" s="87"/>
      <c r="B16" s="33"/>
      <c r="C16" s="117" t="s">
        <v>216</v>
      </c>
      <c r="D16" s="83">
        <v>1361</v>
      </c>
      <c r="E16" s="83">
        <v>1361</v>
      </c>
      <c r="F16" s="83">
        <v>1361</v>
      </c>
      <c r="G16" s="84">
        <v>2453</v>
      </c>
      <c r="H16" s="82">
        <f>G16/E16*100</f>
        <v>180.23512123438647</v>
      </c>
      <c r="I16" s="82">
        <f>G16/F16*100</f>
        <v>180.23512123438647</v>
      </c>
    </row>
    <row r="17" spans="1:9" ht="30" x14ac:dyDescent="0.25">
      <c r="A17" s="87"/>
      <c r="B17" s="33"/>
      <c r="C17" s="104" t="s">
        <v>215</v>
      </c>
      <c r="D17" s="83">
        <v>16.8</v>
      </c>
      <c r="E17" s="83">
        <v>30.3</v>
      </c>
      <c r="F17" s="83">
        <v>30.3</v>
      </c>
      <c r="G17" s="84">
        <v>30.3</v>
      </c>
      <c r="H17" s="82">
        <f>G17/E17*100</f>
        <v>100</v>
      </c>
      <c r="I17" s="82">
        <f>G17/F17*100</f>
        <v>100</v>
      </c>
    </row>
    <row r="18" spans="1:9" ht="15" x14ac:dyDescent="0.25">
      <c r="A18" s="87"/>
      <c r="B18" s="41">
        <v>10800</v>
      </c>
      <c r="C18" s="77" t="s">
        <v>214</v>
      </c>
      <c r="D18" s="76">
        <v>0</v>
      </c>
      <c r="E18" s="76">
        <v>0</v>
      </c>
      <c r="F18" s="76">
        <v>0</v>
      </c>
      <c r="G18" s="76">
        <v>0</v>
      </c>
      <c r="H18" s="88">
        <v>0</v>
      </c>
      <c r="I18" s="88">
        <v>0</v>
      </c>
    </row>
    <row r="19" spans="1:9" ht="48.75" customHeight="1" x14ac:dyDescent="0.25">
      <c r="A19" s="87"/>
      <c r="B19" s="41">
        <v>10900</v>
      </c>
      <c r="C19" s="77" t="s">
        <v>213</v>
      </c>
      <c r="D19" s="76">
        <v>0</v>
      </c>
      <c r="E19" s="76">
        <v>0</v>
      </c>
      <c r="F19" s="76">
        <v>0</v>
      </c>
      <c r="G19" s="76">
        <v>0</v>
      </c>
      <c r="H19" s="88">
        <v>0</v>
      </c>
      <c r="I19" s="88">
        <v>0</v>
      </c>
    </row>
    <row r="20" spans="1:9" ht="47.25" customHeight="1" x14ac:dyDescent="0.25">
      <c r="A20" s="87"/>
      <c r="B20" s="41">
        <v>11100</v>
      </c>
      <c r="C20" s="77" t="s">
        <v>212</v>
      </c>
      <c r="D20" s="76">
        <f>D21</f>
        <v>9213.6</v>
      </c>
      <c r="E20" s="76">
        <f>E21</f>
        <v>9213.6</v>
      </c>
      <c r="F20" s="76">
        <f>F21</f>
        <v>7275</v>
      </c>
      <c r="G20" s="76">
        <f>G21</f>
        <v>5645.5</v>
      </c>
      <c r="H20" s="88">
        <f>G20/E20*100</f>
        <v>61.273552140314315</v>
      </c>
      <c r="I20" s="88">
        <f>G20/F20*100</f>
        <v>77.601374570446737</v>
      </c>
    </row>
    <row r="21" spans="1:9" s="5" customFormat="1" ht="89.25" customHeight="1" x14ac:dyDescent="0.25">
      <c r="A21" s="87"/>
      <c r="B21" s="33"/>
      <c r="C21" s="117" t="s">
        <v>211</v>
      </c>
      <c r="D21" s="83">
        <f>D22+D23</f>
        <v>9213.6</v>
      </c>
      <c r="E21" s="83">
        <f>E22+E23</f>
        <v>9213.6</v>
      </c>
      <c r="F21" s="83">
        <f>F22+F23</f>
        <v>7275</v>
      </c>
      <c r="G21" s="83">
        <f>G22+G23</f>
        <v>5645.5</v>
      </c>
      <c r="H21" s="82">
        <f>G21/E21*100</f>
        <v>61.273552140314315</v>
      </c>
      <c r="I21" s="82">
        <f>H21/F21*100</f>
        <v>0.84224813938576382</v>
      </c>
    </row>
    <row r="22" spans="1:9" ht="90.75" customHeight="1" x14ac:dyDescent="0.25">
      <c r="A22" s="87"/>
      <c r="B22" s="33"/>
      <c r="C22" s="117" t="s">
        <v>210</v>
      </c>
      <c r="D22" s="83">
        <v>6507.6</v>
      </c>
      <c r="E22" s="83">
        <v>6507.6</v>
      </c>
      <c r="F22" s="83">
        <v>5139</v>
      </c>
      <c r="G22" s="84">
        <v>3571.6</v>
      </c>
      <c r="H22" s="82">
        <f>G22/E22*100</f>
        <v>54.883520806441702</v>
      </c>
      <c r="I22" s="82">
        <f>G22/F22*100</f>
        <v>69.499902704806388</v>
      </c>
    </row>
    <row r="23" spans="1:9" ht="66.75" customHeight="1" x14ac:dyDescent="0.25">
      <c r="A23" s="87"/>
      <c r="B23" s="33"/>
      <c r="C23" s="126" t="s">
        <v>209</v>
      </c>
      <c r="D23" s="83">
        <v>2706</v>
      </c>
      <c r="E23" s="83">
        <v>2706</v>
      </c>
      <c r="F23" s="83">
        <v>2136</v>
      </c>
      <c r="G23" s="84">
        <v>2073.9</v>
      </c>
      <c r="H23" s="82">
        <f>G23/E23*100</f>
        <v>76.64079822616408</v>
      </c>
      <c r="I23" s="82">
        <f>G23/F23*100</f>
        <v>97.092696629213478</v>
      </c>
    </row>
    <row r="24" spans="1:9" ht="30.75" customHeight="1" x14ac:dyDescent="0.25">
      <c r="A24" s="87"/>
      <c r="B24" s="41">
        <v>11200</v>
      </c>
      <c r="C24" s="77" t="s">
        <v>208</v>
      </c>
      <c r="D24" s="76">
        <f>D25</f>
        <v>1230</v>
      </c>
      <c r="E24" s="76">
        <f>E25</f>
        <v>1230</v>
      </c>
      <c r="F24" s="76">
        <f>F25</f>
        <v>622.6</v>
      </c>
      <c r="G24" s="76">
        <f>G25</f>
        <v>542.29999999999995</v>
      </c>
      <c r="H24" s="88">
        <f>G24/E24*100</f>
        <v>44.08943089430894</v>
      </c>
      <c r="I24" s="88">
        <f>G24/F24*100</f>
        <v>87.102473498233195</v>
      </c>
    </row>
    <row r="25" spans="1:9" ht="30" x14ac:dyDescent="0.25">
      <c r="A25" s="87"/>
      <c r="B25" s="33"/>
      <c r="C25" s="117" t="s">
        <v>207</v>
      </c>
      <c r="D25" s="83">
        <v>1230</v>
      </c>
      <c r="E25" s="83">
        <v>1230</v>
      </c>
      <c r="F25" s="83">
        <v>622.6</v>
      </c>
      <c r="G25" s="84">
        <v>542.29999999999995</v>
      </c>
      <c r="H25" s="82">
        <f>G25/E25*100</f>
        <v>44.08943089430894</v>
      </c>
      <c r="I25" s="82">
        <f>G25/F25*100</f>
        <v>87.102473498233195</v>
      </c>
    </row>
    <row r="26" spans="1:9" ht="43.5" x14ac:dyDescent="0.25">
      <c r="A26" s="87"/>
      <c r="B26" s="41">
        <v>11300</v>
      </c>
      <c r="C26" s="77" t="s">
        <v>206</v>
      </c>
      <c r="D26" s="76">
        <f>D27+D28</f>
        <v>0</v>
      </c>
      <c r="E26" s="76">
        <f>E27+E28</f>
        <v>0</v>
      </c>
      <c r="F26" s="76">
        <f>F27+F28</f>
        <v>0</v>
      </c>
      <c r="G26" s="76">
        <f>G27+G28</f>
        <v>0.6</v>
      </c>
      <c r="H26" s="88">
        <v>0</v>
      </c>
      <c r="I26" s="88">
        <v>0</v>
      </c>
    </row>
    <row r="27" spans="1:9" ht="15" x14ac:dyDescent="0.25">
      <c r="A27" s="87"/>
      <c r="B27" s="33"/>
      <c r="C27" s="117" t="s">
        <v>205</v>
      </c>
      <c r="D27" s="83">
        <v>0</v>
      </c>
      <c r="E27" s="83">
        <v>0</v>
      </c>
      <c r="F27" s="83">
        <v>0</v>
      </c>
      <c r="G27" s="83">
        <v>0</v>
      </c>
      <c r="H27" s="82">
        <v>0</v>
      </c>
      <c r="I27" s="82">
        <v>0</v>
      </c>
    </row>
    <row r="28" spans="1:9" ht="15" x14ac:dyDescent="0.25">
      <c r="A28" s="87"/>
      <c r="B28" s="33"/>
      <c r="C28" s="117" t="s">
        <v>204</v>
      </c>
      <c r="D28" s="83">
        <v>0</v>
      </c>
      <c r="E28" s="83">
        <v>0</v>
      </c>
      <c r="F28" s="83">
        <v>0</v>
      </c>
      <c r="G28" s="83">
        <v>0.6</v>
      </c>
      <c r="H28" s="82">
        <v>0</v>
      </c>
      <c r="I28" s="82">
        <v>0</v>
      </c>
    </row>
    <row r="29" spans="1:9" ht="33.75" customHeight="1" x14ac:dyDescent="0.25">
      <c r="A29" s="87"/>
      <c r="B29" s="41">
        <v>11400</v>
      </c>
      <c r="C29" s="77" t="s">
        <v>203</v>
      </c>
      <c r="D29" s="76">
        <f>D30+D31+D32</f>
        <v>360</v>
      </c>
      <c r="E29" s="76">
        <f>E30+E31+E32</f>
        <v>360</v>
      </c>
      <c r="F29" s="76">
        <f>F30+F31+F32</f>
        <v>180</v>
      </c>
      <c r="G29" s="76">
        <f>G30+G31+G32</f>
        <v>674.09999999999991</v>
      </c>
      <c r="H29" s="88">
        <f>G29/E29*100</f>
        <v>187.24999999999997</v>
      </c>
      <c r="I29" s="88">
        <v>0</v>
      </c>
    </row>
    <row r="30" spans="1:9" ht="15" x14ac:dyDescent="0.25">
      <c r="A30" s="87"/>
      <c r="B30" s="33"/>
      <c r="C30" s="117" t="s">
        <v>202</v>
      </c>
      <c r="D30" s="83">
        <v>0</v>
      </c>
      <c r="E30" s="83">
        <v>0</v>
      </c>
      <c r="F30" s="83">
        <v>0</v>
      </c>
      <c r="G30" s="83">
        <v>0</v>
      </c>
      <c r="H30" s="82">
        <v>0</v>
      </c>
      <c r="I30" s="82">
        <v>0</v>
      </c>
    </row>
    <row r="31" spans="1:9" ht="45" x14ac:dyDescent="0.25">
      <c r="A31" s="87"/>
      <c r="B31" s="33"/>
      <c r="C31" s="126" t="s">
        <v>201</v>
      </c>
      <c r="D31" s="83">
        <v>360</v>
      </c>
      <c r="E31" s="83">
        <v>360</v>
      </c>
      <c r="F31" s="83">
        <v>180</v>
      </c>
      <c r="G31" s="83">
        <v>418.9</v>
      </c>
      <c r="H31" s="82">
        <f>G31/E31*100</f>
        <v>116.36111111111111</v>
      </c>
      <c r="I31" s="82">
        <f>G31/F31*100</f>
        <v>232.72222222222223</v>
      </c>
    </row>
    <row r="32" spans="1:9" ht="45" customHeight="1" x14ac:dyDescent="0.25">
      <c r="A32" s="87"/>
      <c r="B32" s="33"/>
      <c r="C32" s="126" t="s">
        <v>200</v>
      </c>
      <c r="D32" s="83">
        <v>0</v>
      </c>
      <c r="E32" s="83">
        <v>0</v>
      </c>
      <c r="F32" s="83">
        <v>0</v>
      </c>
      <c r="G32" s="83">
        <v>255.2</v>
      </c>
      <c r="H32" s="82">
        <v>0</v>
      </c>
      <c r="I32" s="82">
        <v>0</v>
      </c>
    </row>
    <row r="33" spans="1:11" ht="29.25" x14ac:dyDescent="0.25">
      <c r="A33" s="87"/>
      <c r="B33" s="41">
        <v>11600</v>
      </c>
      <c r="C33" s="77" t="s">
        <v>199</v>
      </c>
      <c r="D33" s="76">
        <v>2207</v>
      </c>
      <c r="E33" s="76">
        <v>2207</v>
      </c>
      <c r="F33" s="76">
        <v>1494</v>
      </c>
      <c r="G33" s="76">
        <v>1318.5</v>
      </c>
      <c r="H33" s="88">
        <f>G33/E33*100</f>
        <v>59.741730856366104</v>
      </c>
      <c r="I33" s="88">
        <f>G33/F33*100</f>
        <v>88.253012048192772</v>
      </c>
    </row>
    <row r="34" spans="1:11" ht="15" x14ac:dyDescent="0.25">
      <c r="A34" s="87"/>
      <c r="B34" s="41">
        <v>11700</v>
      </c>
      <c r="C34" s="77" t="s">
        <v>198</v>
      </c>
      <c r="D34" s="76">
        <f>D35+D36</f>
        <v>0</v>
      </c>
      <c r="E34" s="76">
        <f>E35+E36</f>
        <v>110.9</v>
      </c>
      <c r="F34" s="76">
        <f>F35+F36</f>
        <v>110.9</v>
      </c>
      <c r="G34" s="76">
        <f>G35+G36</f>
        <v>94.6</v>
      </c>
      <c r="H34" s="88">
        <f>G34/E34*100</f>
        <v>85.302073940486906</v>
      </c>
      <c r="I34" s="88">
        <f>G34/F34*100</f>
        <v>85.302073940486906</v>
      </c>
    </row>
    <row r="35" spans="1:11" ht="15" customHeight="1" x14ac:dyDescent="0.25">
      <c r="A35" s="87"/>
      <c r="B35" s="33"/>
      <c r="C35" s="125" t="s">
        <v>197</v>
      </c>
      <c r="D35" s="83">
        <v>0</v>
      </c>
      <c r="E35" s="83">
        <v>0</v>
      </c>
      <c r="F35" s="83">
        <v>0</v>
      </c>
      <c r="G35" s="83">
        <v>-2.5</v>
      </c>
      <c r="H35" s="82">
        <v>0</v>
      </c>
      <c r="I35" s="82">
        <v>0</v>
      </c>
    </row>
    <row r="36" spans="1:11" ht="17.25" customHeight="1" x14ac:dyDescent="0.25">
      <c r="A36" s="87"/>
      <c r="B36" s="33"/>
      <c r="C36" s="125" t="s">
        <v>196</v>
      </c>
      <c r="D36" s="83">
        <v>0</v>
      </c>
      <c r="E36" s="83">
        <v>110.9</v>
      </c>
      <c r="F36" s="83">
        <v>110.9</v>
      </c>
      <c r="G36" s="83">
        <v>97.1</v>
      </c>
      <c r="H36" s="82">
        <f>G36/E36*100</f>
        <v>87.556357078449039</v>
      </c>
      <c r="I36" s="82">
        <f>G36/F36*100</f>
        <v>87.556357078449039</v>
      </c>
    </row>
    <row r="37" spans="1:11" ht="18" customHeight="1" x14ac:dyDescent="0.25">
      <c r="A37" s="81">
        <v>2</v>
      </c>
      <c r="B37" s="81">
        <v>20000</v>
      </c>
      <c r="C37" s="79" t="s">
        <v>195</v>
      </c>
      <c r="D37" s="78">
        <f>D38+D86+D88</f>
        <v>622508.19999999995</v>
      </c>
      <c r="E37" s="78">
        <f>E38+E86+E88</f>
        <v>657882.50000000012</v>
      </c>
      <c r="F37" s="78">
        <f>F38+F86+F88</f>
        <v>487553.1</v>
      </c>
      <c r="G37" s="78">
        <f>G38+G86+G88</f>
        <v>425809.60000000003</v>
      </c>
      <c r="H37" s="75">
        <f>G37/E37*100</f>
        <v>64.724263071293123</v>
      </c>
      <c r="I37" s="75">
        <f>G37/F37*100</f>
        <v>87.336046063495459</v>
      </c>
    </row>
    <row r="38" spans="1:11" ht="47.25" x14ac:dyDescent="0.25">
      <c r="A38" s="124"/>
      <c r="B38" s="124">
        <v>20200</v>
      </c>
      <c r="C38" s="123" t="s">
        <v>194</v>
      </c>
      <c r="D38" s="122">
        <f>D40+D42+D72+D82</f>
        <v>622508.19999999995</v>
      </c>
      <c r="E38" s="122">
        <f>E40+E42+E72+E82</f>
        <v>657854.70000000007</v>
      </c>
      <c r="F38" s="122">
        <f>F40+F42+F72+F82</f>
        <v>487564.69999999995</v>
      </c>
      <c r="G38" s="122">
        <f>G40+G42+G72+G82</f>
        <v>425653.4</v>
      </c>
      <c r="H38" s="75">
        <f>G38/E38*100</f>
        <v>64.703254381248627</v>
      </c>
      <c r="I38" s="75">
        <f>G38/F38*100</f>
        <v>87.301931415461382</v>
      </c>
      <c r="K38" s="121"/>
    </row>
    <row r="39" spans="1:11" ht="15.75" x14ac:dyDescent="0.25">
      <c r="A39" s="81"/>
      <c r="B39" s="80"/>
      <c r="C39" s="120" t="s">
        <v>112</v>
      </c>
      <c r="D39" s="119"/>
      <c r="E39" s="119"/>
      <c r="F39" s="119"/>
      <c r="G39" s="118"/>
      <c r="H39" s="75"/>
      <c r="I39" s="75"/>
    </row>
    <row r="40" spans="1:11" ht="30" customHeight="1" x14ac:dyDescent="0.2">
      <c r="A40" s="34"/>
      <c r="B40" s="34">
        <v>20201</v>
      </c>
      <c r="C40" s="77" t="s">
        <v>193</v>
      </c>
      <c r="D40" s="76">
        <f>D41</f>
        <v>174090.2</v>
      </c>
      <c r="E40" s="76">
        <f>E41</f>
        <v>174090.2</v>
      </c>
      <c r="F40" s="76">
        <f>F41</f>
        <v>123513.9</v>
      </c>
      <c r="G40" s="76">
        <f>G41</f>
        <v>107338.8</v>
      </c>
      <c r="H40" s="88">
        <f>G40/E40*100</f>
        <v>61.657003093798501</v>
      </c>
      <c r="I40" s="88">
        <f>G40/F40*100</f>
        <v>86.904226973644271</v>
      </c>
    </row>
    <row r="41" spans="1:11" ht="30" x14ac:dyDescent="0.25">
      <c r="A41" s="34"/>
      <c r="B41" s="87"/>
      <c r="C41" s="117" t="s">
        <v>192</v>
      </c>
      <c r="D41" s="83">
        <v>174090.2</v>
      </c>
      <c r="E41" s="95">
        <v>174090.2</v>
      </c>
      <c r="F41" s="95">
        <v>123513.9</v>
      </c>
      <c r="G41" s="84">
        <v>107338.8</v>
      </c>
      <c r="H41" s="82">
        <f>G41/E41*100</f>
        <v>61.657003093798501</v>
      </c>
      <c r="I41" s="82">
        <f>G41/F41*100</f>
        <v>86.904226973644271</v>
      </c>
    </row>
    <row r="42" spans="1:11" ht="30.75" customHeight="1" x14ac:dyDescent="0.2">
      <c r="A42" s="34"/>
      <c r="B42" s="34">
        <v>20202</v>
      </c>
      <c r="C42" s="77" t="s">
        <v>191</v>
      </c>
      <c r="D42" s="76">
        <f>D43+D45+D49+D47</f>
        <v>2032.7000000000003</v>
      </c>
      <c r="E42" s="76">
        <f>E43+E45+E49+E47</f>
        <v>38192.399999999994</v>
      </c>
      <c r="F42" s="76">
        <f>F43+F45+F49+F47</f>
        <v>21230.400000000001</v>
      </c>
      <c r="G42" s="76">
        <f>G43+G45+G49+G47</f>
        <v>16973.800000000003</v>
      </c>
      <c r="H42" s="88">
        <f>G42/E42*100</f>
        <v>44.442873451262571</v>
      </c>
      <c r="I42" s="88">
        <f>G42/F42*100</f>
        <v>79.950448413595609</v>
      </c>
    </row>
    <row r="43" spans="1:11" ht="30.75" customHeight="1" x14ac:dyDescent="0.25">
      <c r="A43" s="34"/>
      <c r="B43" s="34">
        <v>20202008</v>
      </c>
      <c r="C43" s="115" t="s">
        <v>190</v>
      </c>
      <c r="D43" s="83">
        <f>D44</f>
        <v>0</v>
      </c>
      <c r="E43" s="83">
        <f>E44</f>
        <v>306.39999999999998</v>
      </c>
      <c r="F43" s="83">
        <f>F44</f>
        <v>306.39999999999998</v>
      </c>
      <c r="G43" s="83">
        <f>G44</f>
        <v>306.39999999999998</v>
      </c>
      <c r="H43" s="82">
        <f>G43/E43*100</f>
        <v>100</v>
      </c>
      <c r="I43" s="82">
        <f>G43/F43*100</f>
        <v>100</v>
      </c>
    </row>
    <row r="44" spans="1:11" ht="30.75" customHeight="1" x14ac:dyDescent="0.25">
      <c r="A44" s="34"/>
      <c r="B44" s="34"/>
      <c r="C44" s="114" t="s">
        <v>189</v>
      </c>
      <c r="D44" s="83">
        <v>0</v>
      </c>
      <c r="E44" s="83">
        <v>306.39999999999998</v>
      </c>
      <c r="F44" s="83">
        <v>306.39999999999998</v>
      </c>
      <c r="G44" s="83">
        <v>306.39999999999998</v>
      </c>
      <c r="H44" s="116">
        <f>G44/E44*100</f>
        <v>100</v>
      </c>
      <c r="I44" s="82">
        <f>G44/F44*100</f>
        <v>100</v>
      </c>
    </row>
    <row r="45" spans="1:11" ht="46.5" customHeight="1" x14ac:dyDescent="0.25">
      <c r="A45" s="34"/>
      <c r="B45" s="34">
        <v>20202051</v>
      </c>
      <c r="C45" s="32" t="s">
        <v>188</v>
      </c>
      <c r="D45" s="83">
        <f>D46</f>
        <v>0</v>
      </c>
      <c r="E45" s="83">
        <f>E46</f>
        <v>614.9</v>
      </c>
      <c r="F45" s="83">
        <f>F46</f>
        <v>250</v>
      </c>
      <c r="G45" s="83">
        <f>G46</f>
        <v>0</v>
      </c>
      <c r="H45" s="82">
        <f>G45/E45*100</f>
        <v>0</v>
      </c>
      <c r="I45" s="82">
        <f>G45/F45*100</f>
        <v>0</v>
      </c>
    </row>
    <row r="46" spans="1:11" ht="36" customHeight="1" x14ac:dyDescent="0.25">
      <c r="A46" s="34"/>
      <c r="B46" s="34"/>
      <c r="C46" s="104" t="s">
        <v>187</v>
      </c>
      <c r="D46" s="83">
        <v>0</v>
      </c>
      <c r="E46" s="83">
        <v>614.9</v>
      </c>
      <c r="F46" s="83">
        <v>250</v>
      </c>
      <c r="G46" s="83">
        <v>0</v>
      </c>
      <c r="H46" s="82">
        <f>G46/E46*100</f>
        <v>0</v>
      </c>
      <c r="I46" s="82">
        <f>G46/F46*100</f>
        <v>0</v>
      </c>
    </row>
    <row r="47" spans="1:11" ht="47.25" customHeight="1" x14ac:dyDescent="0.25">
      <c r="A47" s="34"/>
      <c r="B47" s="34">
        <v>20202204</v>
      </c>
      <c r="C47" s="115" t="s">
        <v>186</v>
      </c>
      <c r="D47" s="83">
        <f>D48</f>
        <v>0</v>
      </c>
      <c r="E47" s="83">
        <f>E48</f>
        <v>6317.6</v>
      </c>
      <c r="F47" s="83">
        <f>F48</f>
        <v>0</v>
      </c>
      <c r="G47" s="83">
        <f>G48</f>
        <v>0</v>
      </c>
      <c r="H47" s="82">
        <f>G47/E47*100</f>
        <v>0</v>
      </c>
      <c r="I47" s="82">
        <v>0</v>
      </c>
    </row>
    <row r="48" spans="1:11" ht="78" customHeight="1" x14ac:dyDescent="0.25">
      <c r="A48" s="34"/>
      <c r="B48" s="34"/>
      <c r="C48" s="114" t="s">
        <v>185</v>
      </c>
      <c r="D48" s="83">
        <v>0</v>
      </c>
      <c r="E48" s="83">
        <v>6317.6</v>
      </c>
      <c r="F48" s="83">
        <v>0</v>
      </c>
      <c r="G48" s="83">
        <v>0</v>
      </c>
      <c r="H48" s="82">
        <f>G48/E48*100</f>
        <v>0</v>
      </c>
      <c r="I48" s="82">
        <v>0</v>
      </c>
    </row>
    <row r="49" spans="1:9" ht="30.75" customHeight="1" x14ac:dyDescent="0.2">
      <c r="A49" s="34"/>
      <c r="B49" s="113">
        <v>20202999</v>
      </c>
      <c r="C49" s="77" t="s">
        <v>184</v>
      </c>
      <c r="D49" s="76">
        <f>D50+D51+D52+D53+D54+D55+D56+D57+D58+D59+D60+D61+D62+D63+D64+D65+D66+D67+D68+D69+D70+D71</f>
        <v>2032.7000000000003</v>
      </c>
      <c r="E49" s="76">
        <f>E50+E51+E52+E53+E54+E55+E56+E57+E58+E59+E60+E61+E62+E63+E64+E65+E66+E67+E68+E69+E70+E71</f>
        <v>30953.499999999996</v>
      </c>
      <c r="F49" s="76">
        <f>F50+F51+F52+F53+F54+F55+F56+F57+F58+F59+F60+F61+F62+F63+F64+F65+F66+F67+F68+F69+F70+F71</f>
        <v>20674</v>
      </c>
      <c r="G49" s="76">
        <f>G50+G51+G52+G53+G54+G55+G56+G57+G58+G59+G60+G61+G62+G63+G64+G65+G66+G67+G68+G69+G70+G71</f>
        <v>16667.400000000001</v>
      </c>
      <c r="H49" s="88">
        <f>G49/E49*100</f>
        <v>53.846576316087045</v>
      </c>
      <c r="I49" s="88">
        <f>G49/F49*100</f>
        <v>80.620102544258501</v>
      </c>
    </row>
    <row r="50" spans="1:9" ht="60" customHeight="1" x14ac:dyDescent="0.25">
      <c r="A50" s="34"/>
      <c r="B50" s="101">
        <v>1021</v>
      </c>
      <c r="C50" s="32" t="s">
        <v>183</v>
      </c>
      <c r="D50" s="83">
        <v>0</v>
      </c>
      <c r="E50" s="83">
        <v>5020</v>
      </c>
      <c r="F50" s="83">
        <v>5020</v>
      </c>
      <c r="G50" s="83">
        <v>3346</v>
      </c>
      <c r="H50" s="82">
        <f>G50/E50*100</f>
        <v>66.653386454183277</v>
      </c>
      <c r="I50" s="82">
        <f>G50/F50*100</f>
        <v>66.653386454183277</v>
      </c>
    </row>
    <row r="51" spans="1:9" ht="95.25" customHeight="1" x14ac:dyDescent="0.25">
      <c r="A51" s="34"/>
      <c r="B51" s="101">
        <v>1031</v>
      </c>
      <c r="C51" s="112" t="s">
        <v>182</v>
      </c>
      <c r="D51" s="83">
        <v>0</v>
      </c>
      <c r="E51" s="83">
        <v>198.2</v>
      </c>
      <c r="F51" s="83">
        <v>132.19999999999999</v>
      </c>
      <c r="G51" s="83">
        <v>132.19999999999999</v>
      </c>
      <c r="H51" s="82">
        <f>G51/E51*100</f>
        <v>66.700302724520682</v>
      </c>
      <c r="I51" s="82">
        <f>G51/F51*100</f>
        <v>100</v>
      </c>
    </row>
    <row r="52" spans="1:9" ht="60" customHeight="1" x14ac:dyDescent="0.25">
      <c r="A52" s="34"/>
      <c r="B52" s="101">
        <v>1095</v>
      </c>
      <c r="C52" s="102" t="s">
        <v>181</v>
      </c>
      <c r="D52" s="83">
        <v>0</v>
      </c>
      <c r="E52" s="83">
        <v>300</v>
      </c>
      <c r="F52" s="83">
        <v>0</v>
      </c>
      <c r="G52" s="83">
        <v>0</v>
      </c>
      <c r="H52" s="82">
        <f>G52/E52*100</f>
        <v>0</v>
      </c>
      <c r="I52" s="82">
        <v>0</v>
      </c>
    </row>
    <row r="53" spans="1:9" ht="50.25" customHeight="1" x14ac:dyDescent="0.25">
      <c r="A53" s="34"/>
      <c r="B53" s="101">
        <v>7421</v>
      </c>
      <c r="C53" s="111" t="s">
        <v>180</v>
      </c>
      <c r="D53" s="83">
        <v>0</v>
      </c>
      <c r="E53" s="83">
        <v>2848.6</v>
      </c>
      <c r="F53" s="83">
        <v>2848.6</v>
      </c>
      <c r="G53" s="83">
        <v>2848.5</v>
      </c>
      <c r="H53" s="82">
        <f>G53/E53*100</f>
        <v>99.99648950361582</v>
      </c>
      <c r="I53" s="82">
        <v>0</v>
      </c>
    </row>
    <row r="54" spans="1:9" ht="49.5" customHeight="1" x14ac:dyDescent="0.25">
      <c r="A54" s="34"/>
      <c r="B54" s="101">
        <v>7423</v>
      </c>
      <c r="C54" s="111" t="s">
        <v>179</v>
      </c>
      <c r="D54" s="83">
        <v>0</v>
      </c>
      <c r="E54" s="83">
        <v>1232.8</v>
      </c>
      <c r="F54" s="83">
        <v>1115.4000000000001</v>
      </c>
      <c r="G54" s="83">
        <v>1115.4000000000001</v>
      </c>
      <c r="H54" s="82">
        <f>G54/E54*100</f>
        <v>90.476963011031813</v>
      </c>
      <c r="I54" s="82">
        <v>0</v>
      </c>
    </row>
    <row r="55" spans="1:9" ht="81.75" customHeight="1" x14ac:dyDescent="0.25">
      <c r="A55" s="34"/>
      <c r="B55" s="101">
        <v>7424</v>
      </c>
      <c r="C55" s="110" t="s">
        <v>178</v>
      </c>
      <c r="D55" s="83">
        <v>0</v>
      </c>
      <c r="E55" s="83">
        <v>1198.8</v>
      </c>
      <c r="F55" s="83">
        <v>0</v>
      </c>
      <c r="G55" s="83">
        <v>0</v>
      </c>
      <c r="H55" s="82">
        <f>G55/E55*100</f>
        <v>0</v>
      </c>
      <c r="I55" s="82">
        <v>0</v>
      </c>
    </row>
    <row r="56" spans="1:9" ht="73.5" customHeight="1" x14ac:dyDescent="0.25">
      <c r="A56" s="34"/>
      <c r="B56" s="108" t="s">
        <v>177</v>
      </c>
      <c r="C56" s="104" t="s">
        <v>176</v>
      </c>
      <c r="D56" s="83">
        <v>0</v>
      </c>
      <c r="E56" s="83">
        <v>95.9</v>
      </c>
      <c r="F56" s="83">
        <v>95.9</v>
      </c>
      <c r="G56" s="83">
        <v>76.099999999999994</v>
      </c>
      <c r="H56" s="82">
        <f>G56/E56*100</f>
        <v>79.353493222106351</v>
      </c>
      <c r="I56" s="82">
        <f>G56/F56*100</f>
        <v>79.353493222106351</v>
      </c>
    </row>
    <row r="57" spans="1:9" ht="60" customHeight="1" x14ac:dyDescent="0.25">
      <c r="A57" s="34"/>
      <c r="B57" s="108" t="s">
        <v>175</v>
      </c>
      <c r="C57" s="109" t="s">
        <v>174</v>
      </c>
      <c r="D57" s="83">
        <v>590.4</v>
      </c>
      <c r="E57" s="83">
        <v>590.4</v>
      </c>
      <c r="F57" s="83">
        <v>590.4</v>
      </c>
      <c r="G57" s="83">
        <v>590.4</v>
      </c>
      <c r="H57" s="82">
        <f>G57/E57*100</f>
        <v>100</v>
      </c>
      <c r="I57" s="82">
        <f>G57/F57*100</f>
        <v>100</v>
      </c>
    </row>
    <row r="58" spans="1:9" ht="60" customHeight="1" x14ac:dyDescent="0.25">
      <c r="A58" s="34"/>
      <c r="B58" s="108" t="s">
        <v>173</v>
      </c>
      <c r="C58" s="107" t="s">
        <v>172</v>
      </c>
      <c r="D58" s="83">
        <v>0</v>
      </c>
      <c r="E58" s="83">
        <v>272</v>
      </c>
      <c r="F58" s="83">
        <v>62</v>
      </c>
      <c r="G58" s="83">
        <v>0</v>
      </c>
      <c r="H58" s="82">
        <f>G58/E58*100</f>
        <v>0</v>
      </c>
      <c r="I58" s="82">
        <v>0</v>
      </c>
    </row>
    <row r="59" spans="1:9" ht="90" customHeight="1" x14ac:dyDescent="0.25">
      <c r="A59" s="34"/>
      <c r="B59" s="108" t="s">
        <v>171</v>
      </c>
      <c r="C59" s="107" t="s">
        <v>170</v>
      </c>
      <c r="D59" s="83">
        <v>0</v>
      </c>
      <c r="E59" s="83">
        <v>36</v>
      </c>
      <c r="F59" s="83">
        <v>36</v>
      </c>
      <c r="G59" s="83">
        <v>36</v>
      </c>
      <c r="H59" s="82">
        <f>G59/E59*100</f>
        <v>100</v>
      </c>
      <c r="I59" s="82">
        <f>G59/F59*100</f>
        <v>100</v>
      </c>
    </row>
    <row r="60" spans="1:9" ht="103.5" customHeight="1" x14ac:dyDescent="0.25">
      <c r="A60" s="34"/>
      <c r="B60" s="108" t="s">
        <v>169</v>
      </c>
      <c r="C60" s="107" t="s">
        <v>168</v>
      </c>
      <c r="D60" s="83">
        <v>0</v>
      </c>
      <c r="E60" s="83">
        <v>1.8</v>
      </c>
      <c r="F60" s="83">
        <v>1.8</v>
      </c>
      <c r="G60" s="83">
        <v>0</v>
      </c>
      <c r="H60" s="82">
        <f>G60/E60*100</f>
        <v>0</v>
      </c>
      <c r="I60" s="82">
        <f>G60/F60*100</f>
        <v>0</v>
      </c>
    </row>
    <row r="61" spans="1:9" ht="104.25" customHeight="1" x14ac:dyDescent="0.25">
      <c r="A61" s="34"/>
      <c r="B61" s="101">
        <v>7481</v>
      </c>
      <c r="C61" s="106" t="s">
        <v>167</v>
      </c>
      <c r="D61" s="105">
        <v>0</v>
      </c>
      <c r="E61" s="83">
        <v>200</v>
      </c>
      <c r="F61" s="83">
        <v>0</v>
      </c>
      <c r="G61" s="83">
        <v>0</v>
      </c>
      <c r="H61" s="82">
        <f>G61/E61*100</f>
        <v>0</v>
      </c>
      <c r="I61" s="82">
        <v>0</v>
      </c>
    </row>
    <row r="62" spans="1:9" ht="118.5" customHeight="1" x14ac:dyDescent="0.25">
      <c r="A62" s="34"/>
      <c r="B62" s="101">
        <v>7485</v>
      </c>
      <c r="C62" s="104" t="s">
        <v>166</v>
      </c>
      <c r="D62" s="83">
        <v>0</v>
      </c>
      <c r="E62" s="83">
        <v>75.5</v>
      </c>
      <c r="F62" s="83">
        <v>75.5</v>
      </c>
      <c r="G62" s="83">
        <v>0</v>
      </c>
      <c r="H62" s="82">
        <f>G62/E62*100</f>
        <v>0</v>
      </c>
      <c r="I62" s="82">
        <v>0</v>
      </c>
    </row>
    <row r="63" spans="1:9" ht="102" customHeight="1" x14ac:dyDescent="0.25">
      <c r="A63" s="34"/>
      <c r="B63" s="101">
        <v>7488</v>
      </c>
      <c r="C63" s="104" t="s">
        <v>165</v>
      </c>
      <c r="D63" s="83">
        <v>0</v>
      </c>
      <c r="E63" s="83">
        <v>130.9</v>
      </c>
      <c r="F63" s="83">
        <v>130.9</v>
      </c>
      <c r="G63" s="83">
        <v>0</v>
      </c>
      <c r="H63" s="82">
        <f>G63/E63*100</f>
        <v>0</v>
      </c>
      <c r="I63" s="82">
        <v>0</v>
      </c>
    </row>
    <row r="64" spans="1:9" ht="61.5" customHeight="1" x14ac:dyDescent="0.25">
      <c r="A64" s="34"/>
      <c r="B64" s="101">
        <v>7508</v>
      </c>
      <c r="C64" s="103" t="s">
        <v>164</v>
      </c>
      <c r="D64" s="83">
        <v>0</v>
      </c>
      <c r="E64" s="83">
        <v>1028.5</v>
      </c>
      <c r="F64" s="83">
        <v>531.1</v>
      </c>
      <c r="G64" s="83">
        <v>531.1</v>
      </c>
      <c r="H64" s="82">
        <f>G64/E64*100</f>
        <v>51.638308215848326</v>
      </c>
      <c r="I64" s="82">
        <f>G64/F64*100</f>
        <v>100</v>
      </c>
    </row>
    <row r="65" spans="1:11" ht="60" customHeight="1" x14ac:dyDescent="0.25">
      <c r="A65" s="34"/>
      <c r="B65" s="101">
        <v>7555</v>
      </c>
      <c r="C65" s="103" t="s">
        <v>163</v>
      </c>
      <c r="D65" s="83">
        <v>40</v>
      </c>
      <c r="E65" s="83">
        <v>40</v>
      </c>
      <c r="F65" s="83">
        <v>40</v>
      </c>
      <c r="G65" s="83">
        <v>0</v>
      </c>
      <c r="H65" s="82">
        <v>0</v>
      </c>
      <c r="I65" s="82">
        <v>0</v>
      </c>
    </row>
    <row r="66" spans="1:11" ht="87.75" customHeight="1" x14ac:dyDescent="0.25">
      <c r="A66" s="34"/>
      <c r="B66" s="101">
        <v>7558</v>
      </c>
      <c r="C66" s="100" t="s">
        <v>162</v>
      </c>
      <c r="D66" s="83">
        <v>0</v>
      </c>
      <c r="E66" s="83">
        <v>3946.5</v>
      </c>
      <c r="F66" s="83">
        <v>2456.6</v>
      </c>
      <c r="G66" s="83">
        <v>2456.6</v>
      </c>
      <c r="H66" s="82">
        <f>G66/E66*100</f>
        <v>62.247561130115294</v>
      </c>
      <c r="I66" s="82">
        <f>G66/F66*100</f>
        <v>100</v>
      </c>
    </row>
    <row r="67" spans="1:11" ht="77.25" customHeight="1" x14ac:dyDescent="0.25">
      <c r="A67" s="34"/>
      <c r="B67" s="101">
        <v>7571</v>
      </c>
      <c r="C67" s="100" t="s">
        <v>161</v>
      </c>
      <c r="D67" s="83">
        <v>0</v>
      </c>
      <c r="E67" s="83">
        <v>6200</v>
      </c>
      <c r="F67" s="83">
        <v>0</v>
      </c>
      <c r="G67" s="83">
        <v>0</v>
      </c>
      <c r="H67" s="82">
        <f>G67/E67*100</f>
        <v>0</v>
      </c>
      <c r="I67" s="82">
        <v>0</v>
      </c>
    </row>
    <row r="68" spans="1:11" ht="87.75" customHeight="1" x14ac:dyDescent="0.25">
      <c r="A68" s="34"/>
      <c r="B68" s="101">
        <v>7573</v>
      </c>
      <c r="C68" s="102" t="s">
        <v>160</v>
      </c>
      <c r="D68" s="83">
        <v>0</v>
      </c>
      <c r="E68" s="83">
        <v>4130</v>
      </c>
      <c r="F68" s="83">
        <v>4130</v>
      </c>
      <c r="G68" s="83">
        <v>4130</v>
      </c>
      <c r="H68" s="82">
        <f>G68/E68*100</f>
        <v>100</v>
      </c>
      <c r="I68" s="82">
        <f>G68/F68*100</f>
        <v>100</v>
      </c>
    </row>
    <row r="69" spans="1:11" ht="72.75" customHeight="1" x14ac:dyDescent="0.25">
      <c r="A69" s="34"/>
      <c r="B69" s="101">
        <v>7582</v>
      </c>
      <c r="C69" s="100" t="s">
        <v>159</v>
      </c>
      <c r="D69" s="83">
        <v>1106.4000000000001</v>
      </c>
      <c r="E69" s="83">
        <v>1106.4000000000001</v>
      </c>
      <c r="F69" s="83">
        <v>1106.4000000000001</v>
      </c>
      <c r="G69" s="83">
        <v>1106.4000000000001</v>
      </c>
      <c r="H69" s="82">
        <f>G69/E69*100</f>
        <v>100</v>
      </c>
      <c r="I69" s="82">
        <f>G69/F69*100</f>
        <v>100</v>
      </c>
    </row>
    <row r="70" spans="1:11" ht="105" customHeight="1" x14ac:dyDescent="0.25">
      <c r="A70" s="34"/>
      <c r="B70" s="87">
        <v>7583</v>
      </c>
      <c r="C70" s="100" t="s">
        <v>158</v>
      </c>
      <c r="D70" s="83">
        <v>295.89999999999998</v>
      </c>
      <c r="E70" s="83">
        <v>298.7</v>
      </c>
      <c r="F70" s="83">
        <v>298.7</v>
      </c>
      <c r="G70" s="83">
        <v>298.7</v>
      </c>
      <c r="H70" s="82">
        <f>G70/E70*100</f>
        <v>100</v>
      </c>
      <c r="I70" s="82">
        <f>G70/F70*100</f>
        <v>100</v>
      </c>
    </row>
    <row r="71" spans="1:11" ht="45" customHeight="1" x14ac:dyDescent="0.25">
      <c r="A71" s="34"/>
      <c r="B71" s="87">
        <v>7741</v>
      </c>
      <c r="C71" s="100" t="s">
        <v>157</v>
      </c>
      <c r="D71" s="83">
        <v>0</v>
      </c>
      <c r="E71" s="83">
        <v>2002.5</v>
      </c>
      <c r="F71" s="83">
        <v>2002.5</v>
      </c>
      <c r="G71" s="83">
        <v>0</v>
      </c>
      <c r="H71" s="82">
        <f>G71/E71*100</f>
        <v>0</v>
      </c>
      <c r="I71" s="82">
        <v>0</v>
      </c>
    </row>
    <row r="72" spans="1:11" ht="27.75" customHeight="1" x14ac:dyDescent="0.2">
      <c r="A72" s="34"/>
      <c r="B72" s="34">
        <v>20203</v>
      </c>
      <c r="C72" s="94" t="s">
        <v>156</v>
      </c>
      <c r="D72" s="76">
        <f>D73+D74+D75+D76+D77+D78+D79+D80+D81</f>
        <v>444152.3</v>
      </c>
      <c r="E72" s="76">
        <f>E73+E74+E75+E76+E77+E78+E79+E80+E81</f>
        <v>443175.7</v>
      </c>
      <c r="F72" s="76">
        <f>F73+F74+F75+F76+F77+F78+F79+F80+F81</f>
        <v>341007.8</v>
      </c>
      <c r="G72" s="76">
        <f>G73+G74+G75+G76+G77+G78+G79+G80+G81</f>
        <v>299632.39999999997</v>
      </c>
      <c r="H72" s="88">
        <f>G72/E72*100</f>
        <v>67.610295420078302</v>
      </c>
      <c r="I72" s="88">
        <f>G72/F72*100</f>
        <v>87.866729148130915</v>
      </c>
    </row>
    <row r="73" spans="1:11" ht="42.75" customHeight="1" x14ac:dyDescent="0.25">
      <c r="A73" s="99" t="s">
        <v>136</v>
      </c>
      <c r="B73" s="91" t="s">
        <v>155</v>
      </c>
      <c r="C73" s="97" t="s">
        <v>154</v>
      </c>
      <c r="D73" s="83">
        <v>16036.3</v>
      </c>
      <c r="E73" s="95">
        <v>11270.5</v>
      </c>
      <c r="F73" s="95">
        <v>8700</v>
      </c>
      <c r="G73" s="95">
        <v>8250</v>
      </c>
      <c r="H73" s="82">
        <f>G73/E73*100</f>
        <v>73.199946763675086</v>
      </c>
      <c r="I73" s="82">
        <f>G73/F73*100</f>
        <v>94.827586206896555</v>
      </c>
    </row>
    <row r="74" spans="1:11" ht="15" customHeight="1" x14ac:dyDescent="0.25">
      <c r="A74" s="99"/>
      <c r="B74" s="91" t="s">
        <v>153</v>
      </c>
      <c r="C74" s="97" t="s">
        <v>152</v>
      </c>
      <c r="D74" s="83">
        <v>238.1</v>
      </c>
      <c r="E74" s="95">
        <v>284.2</v>
      </c>
      <c r="F74" s="95">
        <v>284.2</v>
      </c>
      <c r="G74" s="95">
        <v>284.2</v>
      </c>
      <c r="H74" s="82">
        <f>G74/E74*100</f>
        <v>100</v>
      </c>
      <c r="I74" s="82">
        <f>G74/F74*100</f>
        <v>100</v>
      </c>
    </row>
    <row r="75" spans="1:11" ht="30" customHeight="1" x14ac:dyDescent="0.25">
      <c r="A75" s="99"/>
      <c r="B75" s="91" t="s">
        <v>151</v>
      </c>
      <c r="C75" s="97" t="s">
        <v>150</v>
      </c>
      <c r="D75" s="83">
        <v>8.6999999999999993</v>
      </c>
      <c r="E75" s="95">
        <v>8.6999999999999993</v>
      </c>
      <c r="F75" s="95">
        <v>0</v>
      </c>
      <c r="G75" s="95">
        <v>0</v>
      </c>
      <c r="H75" s="82">
        <f>G75/E75*100</f>
        <v>0</v>
      </c>
      <c r="I75" s="82">
        <v>0</v>
      </c>
      <c r="K75" s="98"/>
    </row>
    <row r="76" spans="1:11" ht="58.5" customHeight="1" x14ac:dyDescent="0.25">
      <c r="A76" s="99"/>
      <c r="B76" s="91" t="s">
        <v>149</v>
      </c>
      <c r="C76" s="97" t="s">
        <v>148</v>
      </c>
      <c r="D76" s="83">
        <v>2020.8</v>
      </c>
      <c r="E76" s="95">
        <v>2020.8</v>
      </c>
      <c r="F76" s="95">
        <v>1515.6</v>
      </c>
      <c r="G76" s="95">
        <v>1347.2</v>
      </c>
      <c r="H76" s="82">
        <f>G76/E76*100</f>
        <v>66.666666666666671</v>
      </c>
      <c r="I76" s="82">
        <f>G76/F76*100</f>
        <v>88.8888888888889</v>
      </c>
      <c r="K76" s="98"/>
    </row>
    <row r="77" spans="1:11" ht="44.25" customHeight="1" x14ac:dyDescent="0.25">
      <c r="A77" s="34"/>
      <c r="B77" s="91" t="s">
        <v>147</v>
      </c>
      <c r="C77" s="97" t="s">
        <v>146</v>
      </c>
      <c r="D77" s="83">
        <v>11791.4</v>
      </c>
      <c r="E77" s="95">
        <v>9171</v>
      </c>
      <c r="F77" s="95">
        <v>7076.5</v>
      </c>
      <c r="G77" s="95">
        <v>6648</v>
      </c>
      <c r="H77" s="82">
        <f>G77/E77*100</f>
        <v>72.489368662087017</v>
      </c>
      <c r="I77" s="82">
        <f>G77/F77*100</f>
        <v>93.944746696813397</v>
      </c>
      <c r="K77" s="98"/>
    </row>
    <row r="78" spans="1:11" ht="42.75" customHeight="1" x14ac:dyDescent="0.25">
      <c r="A78" s="34"/>
      <c r="B78" s="91" t="s">
        <v>145</v>
      </c>
      <c r="C78" s="97" t="s">
        <v>144</v>
      </c>
      <c r="D78" s="83">
        <v>406054</v>
      </c>
      <c r="E78" s="95">
        <v>414990.5</v>
      </c>
      <c r="F78" s="95">
        <v>322440.3</v>
      </c>
      <c r="G78" s="95">
        <v>282330.09999999998</v>
      </c>
      <c r="H78" s="82">
        <f>G78/E78*100</f>
        <v>68.032906777384056</v>
      </c>
      <c r="I78" s="82">
        <f>G78/F78*100</f>
        <v>87.560425914502616</v>
      </c>
      <c r="J78" s="3"/>
      <c r="K78" s="98"/>
    </row>
    <row r="79" spans="1:11" ht="86.25" customHeight="1" x14ac:dyDescent="0.25">
      <c r="A79" s="34"/>
      <c r="B79" s="91" t="s">
        <v>143</v>
      </c>
      <c r="C79" s="97" t="s">
        <v>142</v>
      </c>
      <c r="D79" s="83">
        <v>1448.5</v>
      </c>
      <c r="E79" s="95">
        <v>1448.5</v>
      </c>
      <c r="F79" s="95">
        <v>952.9</v>
      </c>
      <c r="G79" s="95">
        <v>738.3</v>
      </c>
      <c r="H79" s="82">
        <f>G79/E79*100</f>
        <v>50.969968933379349</v>
      </c>
      <c r="I79" s="82">
        <f>G79/F79*100</f>
        <v>77.479273795781296</v>
      </c>
    </row>
    <row r="80" spans="1:11" ht="120.75" customHeight="1" x14ac:dyDescent="0.25">
      <c r="A80" s="34"/>
      <c r="B80" s="91" t="s">
        <v>141</v>
      </c>
      <c r="C80" s="96" t="s">
        <v>140</v>
      </c>
      <c r="D80" s="83">
        <v>11</v>
      </c>
      <c r="E80" s="95">
        <v>55.4</v>
      </c>
      <c r="F80" s="95">
        <v>38.299999999999997</v>
      </c>
      <c r="G80" s="95">
        <v>34.6</v>
      </c>
      <c r="H80" s="82">
        <f>G80/E80*100</f>
        <v>62.454873646209386</v>
      </c>
      <c r="I80" s="82">
        <f>G80/F80*100</f>
        <v>90.339425587467375</v>
      </c>
    </row>
    <row r="81" spans="1:9" ht="96.75" customHeight="1" x14ac:dyDescent="0.25">
      <c r="A81" s="34"/>
      <c r="B81" s="91" t="s">
        <v>139</v>
      </c>
      <c r="C81" s="96" t="s">
        <v>138</v>
      </c>
      <c r="D81" s="83">
        <v>6543.5</v>
      </c>
      <c r="E81" s="95">
        <v>3926.1</v>
      </c>
      <c r="F81" s="95">
        <v>0</v>
      </c>
      <c r="G81" s="95">
        <v>0</v>
      </c>
      <c r="H81" s="82">
        <v>0</v>
      </c>
      <c r="I81" s="82">
        <v>0</v>
      </c>
    </row>
    <row r="82" spans="1:9" ht="15.75" customHeight="1" x14ac:dyDescent="0.2">
      <c r="A82" s="34"/>
      <c r="B82" s="34">
        <v>20204</v>
      </c>
      <c r="C82" s="94" t="s">
        <v>137</v>
      </c>
      <c r="D82" s="76">
        <f>D83+D84</f>
        <v>2233</v>
      </c>
      <c r="E82" s="76">
        <f>E83+E84</f>
        <v>2396.4</v>
      </c>
      <c r="F82" s="76">
        <f>F83+F84</f>
        <v>1812.6</v>
      </c>
      <c r="G82" s="76">
        <f>G83+G84</f>
        <v>1708.4</v>
      </c>
      <c r="H82" s="88">
        <f>G82/E82*100</f>
        <v>71.290268736437994</v>
      </c>
      <c r="I82" s="88">
        <f>G82/F82*100</f>
        <v>94.251351649564171</v>
      </c>
    </row>
    <row r="83" spans="1:9" ht="72" customHeight="1" x14ac:dyDescent="0.25">
      <c r="A83" s="92" t="s">
        <v>136</v>
      </c>
      <c r="B83" s="91" t="s">
        <v>135</v>
      </c>
      <c r="C83" s="93" t="s">
        <v>134</v>
      </c>
      <c r="D83" s="83">
        <v>2233</v>
      </c>
      <c r="E83" s="83">
        <v>2346.4</v>
      </c>
      <c r="F83" s="83">
        <v>1762.6</v>
      </c>
      <c r="G83" s="84">
        <v>1708.4</v>
      </c>
      <c r="H83" s="82">
        <f>G83/E83*100</f>
        <v>72.809410160245477</v>
      </c>
      <c r="I83" s="82">
        <f>G83/F83*100</f>
        <v>96.924997163281517</v>
      </c>
    </row>
    <row r="84" spans="1:9" ht="84" customHeight="1" x14ac:dyDescent="0.25">
      <c r="A84" s="92"/>
      <c r="B84" s="91" t="s">
        <v>133</v>
      </c>
      <c r="C84" s="90" t="s">
        <v>132</v>
      </c>
      <c r="D84" s="83">
        <f>D85</f>
        <v>0</v>
      </c>
      <c r="E84" s="83">
        <f>E85</f>
        <v>50</v>
      </c>
      <c r="F84" s="83">
        <f>F85</f>
        <v>50</v>
      </c>
      <c r="G84" s="83">
        <f>G85</f>
        <v>0</v>
      </c>
      <c r="H84" s="82">
        <f>G84/E84*100</f>
        <v>0</v>
      </c>
      <c r="I84" s="82">
        <f>G84/F84*100</f>
        <v>0</v>
      </c>
    </row>
    <row r="85" spans="1:9" ht="78.75" customHeight="1" x14ac:dyDescent="0.25">
      <c r="A85" s="92"/>
      <c r="B85" s="91"/>
      <c r="C85" s="90" t="s">
        <v>131</v>
      </c>
      <c r="D85" s="83">
        <v>0</v>
      </c>
      <c r="E85" s="83">
        <v>50</v>
      </c>
      <c r="F85" s="83">
        <v>50</v>
      </c>
      <c r="G85" s="84">
        <v>0</v>
      </c>
      <c r="H85" s="82">
        <f>G85/E85*100</f>
        <v>0</v>
      </c>
      <c r="I85" s="82">
        <f>G85/F85*100</f>
        <v>0</v>
      </c>
    </row>
    <row r="86" spans="1:9" ht="55.5" customHeight="1" x14ac:dyDescent="0.2">
      <c r="A86" s="34"/>
      <c r="B86" s="34">
        <v>21800</v>
      </c>
      <c r="C86" s="89" t="s">
        <v>130</v>
      </c>
      <c r="D86" s="76">
        <f>D87</f>
        <v>0</v>
      </c>
      <c r="E86" s="76">
        <f>E87</f>
        <v>573.4</v>
      </c>
      <c r="F86" s="76">
        <f>F87</f>
        <v>534</v>
      </c>
      <c r="G86" s="76">
        <f>G87</f>
        <v>1024.3</v>
      </c>
      <c r="H86" s="88">
        <f>G86/E86*100</f>
        <v>178.63620509243111</v>
      </c>
      <c r="I86" s="88">
        <f>G86/F86*100</f>
        <v>191.81647940074907</v>
      </c>
    </row>
    <row r="87" spans="1:9" ht="62.25" customHeight="1" x14ac:dyDescent="0.25">
      <c r="A87" s="34"/>
      <c r="B87" s="87"/>
      <c r="C87" s="86" t="s">
        <v>129</v>
      </c>
      <c r="D87" s="85">
        <v>0</v>
      </c>
      <c r="E87" s="85">
        <v>573.4</v>
      </c>
      <c r="F87" s="84">
        <v>534</v>
      </c>
      <c r="G87" s="83">
        <v>1024.3</v>
      </c>
      <c r="H87" s="82">
        <f>G87/E87*100</f>
        <v>178.63620509243111</v>
      </c>
      <c r="I87" s="82">
        <f>G87/F87*100</f>
        <v>191.81647940074907</v>
      </c>
    </row>
    <row r="88" spans="1:9" ht="47.25" customHeight="1" x14ac:dyDescent="0.2">
      <c r="A88" s="34"/>
      <c r="B88" s="34">
        <v>21900</v>
      </c>
      <c r="C88" s="89" t="s">
        <v>128</v>
      </c>
      <c r="D88" s="76">
        <f>D89</f>
        <v>0</v>
      </c>
      <c r="E88" s="76">
        <f>E89</f>
        <v>-545.6</v>
      </c>
      <c r="F88" s="76">
        <f>F89</f>
        <v>-545.6</v>
      </c>
      <c r="G88" s="76">
        <f>G89</f>
        <v>-868.1</v>
      </c>
      <c r="H88" s="88">
        <f>G88/E88*100</f>
        <v>159.10923753665688</v>
      </c>
      <c r="I88" s="88">
        <f>G88/F88*100</f>
        <v>159.10923753665688</v>
      </c>
    </row>
    <row r="89" spans="1:9" ht="45" customHeight="1" x14ac:dyDescent="0.25">
      <c r="A89" s="34"/>
      <c r="B89" s="87"/>
      <c r="C89" s="86" t="s">
        <v>127</v>
      </c>
      <c r="D89" s="85">
        <v>0</v>
      </c>
      <c r="E89" s="85">
        <v>-545.6</v>
      </c>
      <c r="F89" s="84">
        <v>-545.6</v>
      </c>
      <c r="G89" s="83">
        <v>-868.1</v>
      </c>
      <c r="H89" s="82">
        <f>G89/E89*100</f>
        <v>159.10923753665688</v>
      </c>
      <c r="I89" s="82">
        <f>G89/F89*100</f>
        <v>159.10923753665688</v>
      </c>
    </row>
    <row r="90" spans="1:9" ht="15.75" x14ac:dyDescent="0.25">
      <c r="A90" s="81"/>
      <c r="B90" s="80"/>
      <c r="C90" s="79" t="s">
        <v>126</v>
      </c>
      <c r="D90" s="78">
        <f>D8+D37</f>
        <v>780432.2</v>
      </c>
      <c r="E90" s="78">
        <f>E8+E37</f>
        <v>818533.40000000014</v>
      </c>
      <c r="F90" s="78">
        <f>F8+F37</f>
        <v>605251.5</v>
      </c>
      <c r="G90" s="78">
        <f>G8+G37</f>
        <v>534831.20000000007</v>
      </c>
      <c r="H90" s="75">
        <f>G90/E90*100</f>
        <v>65.34018037626808</v>
      </c>
      <c r="I90" s="75">
        <f>G90/F90*100</f>
        <v>88.365117641178927</v>
      </c>
    </row>
    <row r="91" spans="1:9" ht="15.75" x14ac:dyDescent="0.25">
      <c r="A91" s="34"/>
      <c r="B91" s="34"/>
      <c r="C91" s="77" t="s">
        <v>112</v>
      </c>
      <c r="D91" s="76"/>
      <c r="E91" s="76"/>
      <c r="F91" s="76"/>
      <c r="G91" s="76"/>
      <c r="H91" s="75"/>
      <c r="I91" s="75"/>
    </row>
    <row r="92" spans="1:9" ht="15.75" customHeight="1" x14ac:dyDescent="0.25">
      <c r="A92" s="34"/>
      <c r="B92" s="34"/>
      <c r="C92" s="77" t="s">
        <v>125</v>
      </c>
      <c r="D92" s="76">
        <f>D8</f>
        <v>157924</v>
      </c>
      <c r="E92" s="76">
        <f>E8</f>
        <v>160650.9</v>
      </c>
      <c r="F92" s="76">
        <f>F8</f>
        <v>117698.40000000001</v>
      </c>
      <c r="G92" s="76">
        <f>G8</f>
        <v>109021.60000000002</v>
      </c>
      <c r="H92" s="75">
        <f>G92/E92*100</f>
        <v>67.862427163495525</v>
      </c>
      <c r="I92" s="75">
        <f>G92/F92*100</f>
        <v>92.627937168219802</v>
      </c>
    </row>
    <row r="93" spans="1:9" ht="14.25" x14ac:dyDescent="0.2">
      <c r="A93" s="74" t="s">
        <v>124</v>
      </c>
      <c r="B93" s="74"/>
      <c r="C93" s="74"/>
      <c r="D93" s="74"/>
      <c r="E93" s="74"/>
      <c r="F93" s="74"/>
      <c r="G93" s="74"/>
      <c r="H93" s="74"/>
      <c r="I93" s="74"/>
    </row>
    <row r="94" spans="1:9" s="2" customFormat="1" ht="18.75" x14ac:dyDescent="0.3">
      <c r="A94" s="47"/>
      <c r="B94" s="47"/>
      <c r="C94" s="73" t="s">
        <v>124</v>
      </c>
      <c r="D94" s="73"/>
      <c r="E94" s="73"/>
      <c r="F94" s="73"/>
      <c r="G94" s="73"/>
      <c r="H94" s="73"/>
      <c r="I94" s="73"/>
    </row>
    <row r="95" spans="1:9" ht="15.75" x14ac:dyDescent="0.25">
      <c r="A95" s="65">
        <v>1</v>
      </c>
      <c r="B95" s="72" t="s">
        <v>123</v>
      </c>
      <c r="C95" s="71" t="s">
        <v>122</v>
      </c>
      <c r="D95" s="62">
        <f>D96+D100+D103+D109+D115+D116+D117+D118</f>
        <v>47150.65</v>
      </c>
      <c r="E95" s="61">
        <f>E96+E100+E103+E109+E115+E116+E117+E118</f>
        <v>49461.9</v>
      </c>
      <c r="F95" s="61">
        <f>F96+F100+F103+F109+F115+F116+F117+F118</f>
        <v>35733.300000000003</v>
      </c>
      <c r="G95" s="61">
        <f>G96+G100+G103+G109+G115+G116+G117+G118</f>
        <v>23259.8</v>
      </c>
      <c r="H95" s="61">
        <f>G95/E95*100</f>
        <v>47.025690480956044</v>
      </c>
      <c r="I95" s="70">
        <f>G95/F95*100</f>
        <v>65.092784601478172</v>
      </c>
    </row>
    <row r="96" spans="1:9" ht="33" customHeight="1" x14ac:dyDescent="0.25">
      <c r="A96" s="34"/>
      <c r="B96" s="33" t="s">
        <v>121</v>
      </c>
      <c r="C96" s="32" t="s">
        <v>120</v>
      </c>
      <c r="D96" s="49">
        <v>947.65</v>
      </c>
      <c r="E96" s="48">
        <v>947.7</v>
      </c>
      <c r="F96" s="48">
        <v>657.1</v>
      </c>
      <c r="G96" s="48">
        <v>566.9</v>
      </c>
      <c r="H96" s="30">
        <f>G96/E96*100</f>
        <v>59.818507966656107</v>
      </c>
      <c r="I96" s="29">
        <f>G96/F96*100</f>
        <v>86.273017805509042</v>
      </c>
    </row>
    <row r="97" spans="1:9" ht="15" x14ac:dyDescent="0.25">
      <c r="A97" s="34"/>
      <c r="B97" s="33"/>
      <c r="C97" s="35" t="s">
        <v>112</v>
      </c>
      <c r="D97" s="49"/>
      <c r="E97" s="48"/>
      <c r="F97" s="48"/>
      <c r="G97" s="69"/>
      <c r="H97" s="30"/>
      <c r="I97" s="29"/>
    </row>
    <row r="98" spans="1:9" ht="15" x14ac:dyDescent="0.25">
      <c r="A98" s="34"/>
      <c r="B98" s="33"/>
      <c r="C98" s="35" t="s">
        <v>33</v>
      </c>
      <c r="D98" s="49">
        <v>727.9</v>
      </c>
      <c r="E98" s="48">
        <v>727.9</v>
      </c>
      <c r="F98" s="48">
        <v>504.6</v>
      </c>
      <c r="G98" s="48">
        <v>437.8</v>
      </c>
      <c r="H98" s="30">
        <f>G98/E98*100</f>
        <v>60.145624398955903</v>
      </c>
      <c r="I98" s="29">
        <f>G98/F98*100</f>
        <v>86.761791518034087</v>
      </c>
    </row>
    <row r="99" spans="1:9" ht="15" x14ac:dyDescent="0.25">
      <c r="A99" s="34"/>
      <c r="B99" s="33"/>
      <c r="C99" s="35" t="s">
        <v>32</v>
      </c>
      <c r="D99" s="49">
        <v>219.8</v>
      </c>
      <c r="E99" s="48">
        <v>219.8</v>
      </c>
      <c r="F99" s="48">
        <v>152.4</v>
      </c>
      <c r="G99" s="48">
        <v>129.1</v>
      </c>
      <c r="H99" s="30">
        <f>G99/E99*100</f>
        <v>58.735213830755228</v>
      </c>
      <c r="I99" s="29">
        <f>G99/F99*100</f>
        <v>84.71128608923884</v>
      </c>
    </row>
    <row r="100" spans="1:9" ht="30" x14ac:dyDescent="0.25">
      <c r="A100" s="34"/>
      <c r="B100" s="33" t="s">
        <v>119</v>
      </c>
      <c r="C100" s="32" t="s">
        <v>118</v>
      </c>
      <c r="D100" s="49">
        <v>2494.1999999999998</v>
      </c>
      <c r="E100" s="48">
        <v>2494.1999999999998</v>
      </c>
      <c r="F100" s="48">
        <v>1750.2</v>
      </c>
      <c r="G100" s="48">
        <v>1377.8</v>
      </c>
      <c r="H100" s="30">
        <f>G100/E100*100</f>
        <v>55.240157164621927</v>
      </c>
      <c r="I100" s="29">
        <f>G100/F100*100</f>
        <v>78.722431722088899</v>
      </c>
    </row>
    <row r="101" spans="1:9" ht="15" x14ac:dyDescent="0.25">
      <c r="A101" s="34"/>
      <c r="B101" s="33"/>
      <c r="C101" s="35" t="s">
        <v>33</v>
      </c>
      <c r="D101" s="49">
        <v>1615.5</v>
      </c>
      <c r="E101" s="48">
        <v>1615.5</v>
      </c>
      <c r="F101" s="48">
        <v>1119.4000000000001</v>
      </c>
      <c r="G101" s="48">
        <v>890.3</v>
      </c>
      <c r="H101" s="30">
        <f>G101/E101*100</f>
        <v>55.109873104302075</v>
      </c>
      <c r="I101" s="29">
        <f>G101/F101*100</f>
        <v>79.533678756476675</v>
      </c>
    </row>
    <row r="102" spans="1:9" ht="15" x14ac:dyDescent="0.25">
      <c r="A102" s="34"/>
      <c r="B102" s="33"/>
      <c r="C102" s="35" t="s">
        <v>32</v>
      </c>
      <c r="D102" s="49">
        <v>487.9</v>
      </c>
      <c r="E102" s="48">
        <v>487.9</v>
      </c>
      <c r="F102" s="48">
        <v>353.1</v>
      </c>
      <c r="G102" s="48">
        <v>255.1</v>
      </c>
      <c r="H102" s="30">
        <f>G102/E102*100</f>
        <v>52.285304365648699</v>
      </c>
      <c r="I102" s="29">
        <f>G102/F102*100</f>
        <v>72.245822713112432</v>
      </c>
    </row>
    <row r="103" spans="1:9" ht="45" x14ac:dyDescent="0.25">
      <c r="A103" s="34"/>
      <c r="B103" s="33" t="s">
        <v>117</v>
      </c>
      <c r="C103" s="32" t="s">
        <v>116</v>
      </c>
      <c r="D103" s="49">
        <v>23336.5</v>
      </c>
      <c r="E103" s="48">
        <v>23375.4</v>
      </c>
      <c r="F103" s="48">
        <v>16104.9</v>
      </c>
      <c r="G103" s="48">
        <v>12137.4</v>
      </c>
      <c r="H103" s="30">
        <f>G103/E103*100</f>
        <v>51.923817346441126</v>
      </c>
      <c r="I103" s="29">
        <f>G103/F103*100</f>
        <v>75.364640575228663</v>
      </c>
    </row>
    <row r="104" spans="1:9" ht="15" x14ac:dyDescent="0.25">
      <c r="A104" s="34"/>
      <c r="B104" s="33"/>
      <c r="C104" s="32" t="s">
        <v>115</v>
      </c>
      <c r="D104" s="49"/>
      <c r="E104" s="48"/>
      <c r="F104" s="48"/>
      <c r="G104" s="48"/>
      <c r="H104" s="30"/>
      <c r="I104" s="29"/>
    </row>
    <row r="105" spans="1:9" ht="15" x14ac:dyDescent="0.25">
      <c r="A105" s="34"/>
      <c r="B105" s="33"/>
      <c r="C105" s="35" t="s">
        <v>33</v>
      </c>
      <c r="D105" s="49">
        <v>12474.5</v>
      </c>
      <c r="E105" s="48">
        <v>12474.5</v>
      </c>
      <c r="F105" s="48">
        <v>8587</v>
      </c>
      <c r="G105" s="48">
        <v>6770.2</v>
      </c>
      <c r="H105" s="30">
        <f>G105/E105*100</f>
        <v>54.272315523668283</v>
      </c>
      <c r="I105" s="29">
        <f>G105/F105*100</f>
        <v>78.842436240829159</v>
      </c>
    </row>
    <row r="106" spans="1:9" ht="15" x14ac:dyDescent="0.25">
      <c r="A106" s="34"/>
      <c r="B106" s="33"/>
      <c r="C106" s="35" t="s">
        <v>32</v>
      </c>
      <c r="D106" s="49">
        <v>3767.3</v>
      </c>
      <c r="E106" s="48">
        <v>3767.3</v>
      </c>
      <c r="F106" s="48">
        <v>2626.3</v>
      </c>
      <c r="G106" s="48">
        <v>1932.2</v>
      </c>
      <c r="H106" s="30">
        <f>G106/E106*100</f>
        <v>51.288721365434128</v>
      </c>
      <c r="I106" s="29">
        <f>G106/F106*100</f>
        <v>73.571183794692146</v>
      </c>
    </row>
    <row r="107" spans="1:9" ht="15" x14ac:dyDescent="0.25">
      <c r="A107" s="34"/>
      <c r="B107" s="33"/>
      <c r="C107" s="35" t="s">
        <v>77</v>
      </c>
      <c r="D107" s="49">
        <v>4857.3999999999996</v>
      </c>
      <c r="E107" s="48">
        <v>4950.5</v>
      </c>
      <c r="F107" s="48">
        <v>3200.1</v>
      </c>
      <c r="G107" s="48">
        <v>2322</v>
      </c>
      <c r="H107" s="30">
        <f>G107/E107*100</f>
        <v>46.904353095646904</v>
      </c>
      <c r="I107" s="29">
        <f>G107/F107*100</f>
        <v>72.560232492734599</v>
      </c>
    </row>
    <row r="108" spans="1:9" ht="15" x14ac:dyDescent="0.25">
      <c r="A108" s="34"/>
      <c r="B108" s="33"/>
      <c r="C108" s="35" t="s">
        <v>30</v>
      </c>
      <c r="D108" s="49">
        <v>2035.7</v>
      </c>
      <c r="E108" s="48">
        <v>1981.4</v>
      </c>
      <c r="F108" s="48">
        <v>1583</v>
      </c>
      <c r="G108" s="48">
        <v>1026.0999999999999</v>
      </c>
      <c r="H108" s="30">
        <f>G108/E108*100</f>
        <v>51.7866155243767</v>
      </c>
      <c r="I108" s="29">
        <f>G108/F108*100</f>
        <v>64.819962097283636</v>
      </c>
    </row>
    <row r="109" spans="1:9" ht="33" customHeight="1" x14ac:dyDescent="0.25">
      <c r="A109" s="34"/>
      <c r="B109" s="33" t="s">
        <v>114</v>
      </c>
      <c r="C109" s="32" t="s">
        <v>113</v>
      </c>
      <c r="D109" s="49">
        <v>7409.3</v>
      </c>
      <c r="E109" s="48">
        <v>7062.2</v>
      </c>
      <c r="F109" s="48">
        <v>4820.3</v>
      </c>
      <c r="G109" s="48">
        <v>4168.7</v>
      </c>
      <c r="H109" s="30">
        <f>G109/E109*100</f>
        <v>59.028348106822236</v>
      </c>
      <c r="I109" s="29">
        <f>G109/F109*100</f>
        <v>86.48216915959587</v>
      </c>
    </row>
    <row r="110" spans="1:9" ht="15" x14ac:dyDescent="0.25">
      <c r="A110" s="34"/>
      <c r="B110" s="33"/>
      <c r="C110" s="35" t="s">
        <v>112</v>
      </c>
      <c r="D110" s="49"/>
      <c r="E110" s="48"/>
      <c r="F110" s="48"/>
      <c r="G110" s="48"/>
      <c r="H110" s="30"/>
      <c r="I110" s="29"/>
    </row>
    <row r="111" spans="1:9" ht="15" x14ac:dyDescent="0.25">
      <c r="A111" s="34"/>
      <c r="B111" s="33"/>
      <c r="C111" s="35" t="s">
        <v>33</v>
      </c>
      <c r="D111" s="49">
        <v>4112.71</v>
      </c>
      <c r="E111" s="48">
        <v>4129.5</v>
      </c>
      <c r="F111" s="48">
        <v>2940.4</v>
      </c>
      <c r="G111" s="48">
        <v>2625.1</v>
      </c>
      <c r="H111" s="30">
        <f>G111/E111*100</f>
        <v>63.569439399443027</v>
      </c>
      <c r="I111" s="29">
        <f>G111/F111*100</f>
        <v>89.276969119847635</v>
      </c>
    </row>
    <row r="112" spans="1:9" ht="15" x14ac:dyDescent="0.25">
      <c r="A112" s="34"/>
      <c r="B112" s="33"/>
      <c r="C112" s="35" t="s">
        <v>32</v>
      </c>
      <c r="D112" s="49">
        <v>1242.04</v>
      </c>
      <c r="E112" s="48">
        <v>1247.0999999999999</v>
      </c>
      <c r="F112" s="48">
        <v>823.4</v>
      </c>
      <c r="G112" s="48">
        <v>736.8</v>
      </c>
      <c r="H112" s="30">
        <f>G112/E112*100</f>
        <v>59.081068077940827</v>
      </c>
      <c r="I112" s="29">
        <f>G112/F112*100</f>
        <v>89.482632985183386</v>
      </c>
    </row>
    <row r="113" spans="1:11" ht="15" x14ac:dyDescent="0.25">
      <c r="A113" s="34"/>
      <c r="B113" s="33"/>
      <c r="C113" s="35" t="s">
        <v>77</v>
      </c>
      <c r="D113" s="49">
        <v>1783.86</v>
      </c>
      <c r="E113" s="48">
        <v>1363.6</v>
      </c>
      <c r="F113" s="48">
        <v>877.3</v>
      </c>
      <c r="G113" s="48">
        <v>705.6</v>
      </c>
      <c r="H113" s="30">
        <f>G113/E113*100</f>
        <v>51.745379876796719</v>
      </c>
      <c r="I113" s="29">
        <f>G113/F113*100</f>
        <v>80.428587712299105</v>
      </c>
    </row>
    <row r="114" spans="1:11" ht="15" x14ac:dyDescent="0.25">
      <c r="A114" s="34"/>
      <c r="B114" s="33"/>
      <c r="C114" s="35" t="s">
        <v>30</v>
      </c>
      <c r="D114" s="49">
        <v>250.1</v>
      </c>
      <c r="E114" s="48">
        <v>299.7</v>
      </c>
      <c r="F114" s="48">
        <v>167.8</v>
      </c>
      <c r="G114" s="48">
        <v>92.5</v>
      </c>
      <c r="H114" s="30">
        <f>G114/E114*100</f>
        <v>30.864197530864203</v>
      </c>
      <c r="I114" s="29">
        <f>G114/F114*100</f>
        <v>55.125148986889151</v>
      </c>
    </row>
    <row r="115" spans="1:11" ht="17.25" customHeight="1" x14ac:dyDescent="0.25">
      <c r="A115" s="34"/>
      <c r="B115" s="33" t="s">
        <v>111</v>
      </c>
      <c r="C115" s="32" t="s">
        <v>110</v>
      </c>
      <c r="D115" s="49">
        <v>0</v>
      </c>
      <c r="E115" s="48">
        <v>0</v>
      </c>
      <c r="F115" s="48">
        <v>0</v>
      </c>
      <c r="G115" s="48">
        <v>0</v>
      </c>
      <c r="H115" s="30">
        <v>0</v>
      </c>
      <c r="I115" s="29">
        <v>0</v>
      </c>
    </row>
    <row r="116" spans="1:11" ht="18" customHeight="1" x14ac:dyDescent="0.25">
      <c r="A116" s="34"/>
      <c r="B116" s="33" t="s">
        <v>109</v>
      </c>
      <c r="C116" s="32" t="s">
        <v>108</v>
      </c>
      <c r="D116" s="49">
        <v>1000</v>
      </c>
      <c r="E116" s="48">
        <v>466.3</v>
      </c>
      <c r="F116" s="48">
        <v>0</v>
      </c>
      <c r="G116" s="48">
        <v>0</v>
      </c>
      <c r="H116" s="30">
        <f>G116/E116*100</f>
        <v>0</v>
      </c>
      <c r="I116" s="29">
        <v>0</v>
      </c>
    </row>
    <row r="117" spans="1:11" ht="15" x14ac:dyDescent="0.25">
      <c r="A117" s="34"/>
      <c r="B117" s="33" t="s">
        <v>107</v>
      </c>
      <c r="C117" s="35" t="s">
        <v>106</v>
      </c>
      <c r="D117" s="49">
        <v>0</v>
      </c>
      <c r="E117" s="48">
        <v>0</v>
      </c>
      <c r="F117" s="48">
        <v>0</v>
      </c>
      <c r="G117" s="48">
        <v>0</v>
      </c>
      <c r="H117" s="30">
        <v>0</v>
      </c>
      <c r="I117" s="29">
        <v>0</v>
      </c>
    </row>
    <row r="118" spans="1:11" ht="15" x14ac:dyDescent="0.25">
      <c r="A118" s="34"/>
      <c r="B118" s="33" t="s">
        <v>105</v>
      </c>
      <c r="C118" s="35" t="s">
        <v>104</v>
      </c>
      <c r="D118" s="49">
        <v>11963</v>
      </c>
      <c r="E118" s="48">
        <v>15116.1</v>
      </c>
      <c r="F118" s="48">
        <v>12400.8</v>
      </c>
      <c r="G118" s="48">
        <v>5009</v>
      </c>
      <c r="H118" s="30">
        <f>G118/E118*100</f>
        <v>33.136854082732981</v>
      </c>
      <c r="I118" s="29">
        <f>G118/F118*100</f>
        <v>40.392555319011677</v>
      </c>
    </row>
    <row r="119" spans="1:11" ht="15" x14ac:dyDescent="0.25">
      <c r="A119" s="34"/>
      <c r="B119" s="33"/>
      <c r="C119" s="35" t="s">
        <v>33</v>
      </c>
      <c r="D119" s="49">
        <v>4061.7</v>
      </c>
      <c r="E119" s="48">
        <v>4141.6000000000004</v>
      </c>
      <c r="F119" s="48">
        <v>2924.5</v>
      </c>
      <c r="G119" s="48">
        <v>2527.1999999999998</v>
      </c>
      <c r="H119" s="30">
        <f>G119/E119*100</f>
        <v>61.019895692485981</v>
      </c>
      <c r="I119" s="29">
        <f>G119/F119*100</f>
        <v>86.414771755855696</v>
      </c>
    </row>
    <row r="120" spans="1:11" ht="15" x14ac:dyDescent="0.25">
      <c r="A120" s="34"/>
      <c r="B120" s="33"/>
      <c r="C120" s="35" t="s">
        <v>32</v>
      </c>
      <c r="D120" s="49">
        <v>1226.5999999999999</v>
      </c>
      <c r="E120" s="48">
        <v>1250.7</v>
      </c>
      <c r="F120" s="48">
        <v>881.4</v>
      </c>
      <c r="G120" s="48">
        <v>698</v>
      </c>
      <c r="H120" s="30">
        <f>G120/E120*100</f>
        <v>55.808747101623091</v>
      </c>
      <c r="I120" s="29">
        <f>G120/F120*100</f>
        <v>79.19219423644202</v>
      </c>
    </row>
    <row r="121" spans="1:11" s="3" customFormat="1" ht="15.75" x14ac:dyDescent="0.25">
      <c r="A121" s="65">
        <v>2</v>
      </c>
      <c r="B121" s="64" t="s">
        <v>103</v>
      </c>
      <c r="C121" s="63" t="s">
        <v>102</v>
      </c>
      <c r="D121" s="62">
        <f>D122</f>
        <v>2020.8</v>
      </c>
      <c r="E121" s="61">
        <f>E122</f>
        <v>2020.8</v>
      </c>
      <c r="F121" s="61">
        <f>F122</f>
        <v>1515.6</v>
      </c>
      <c r="G121" s="61">
        <f>G122</f>
        <v>1347.2</v>
      </c>
      <c r="H121" s="51">
        <f>G121/E121*100</f>
        <v>66.666666666666671</v>
      </c>
      <c r="I121" s="50">
        <f>G121/F121*100</f>
        <v>88.8888888888889</v>
      </c>
    </row>
    <row r="122" spans="1:11" ht="15" x14ac:dyDescent="0.25">
      <c r="A122" s="34"/>
      <c r="B122" s="33" t="s">
        <v>101</v>
      </c>
      <c r="C122" s="32" t="s">
        <v>100</v>
      </c>
      <c r="D122" s="49">
        <v>2020.8</v>
      </c>
      <c r="E122" s="48">
        <v>2020.8</v>
      </c>
      <c r="F122" s="48">
        <v>1515.6</v>
      </c>
      <c r="G122" s="48">
        <v>1347.2</v>
      </c>
      <c r="H122" s="30">
        <f>G122/E122*100</f>
        <v>66.666666666666671</v>
      </c>
      <c r="I122" s="29">
        <f>G122/F122*100</f>
        <v>88.8888888888889</v>
      </c>
    </row>
    <row r="123" spans="1:11" ht="15" x14ac:dyDescent="0.25">
      <c r="A123" s="34"/>
      <c r="B123" s="33"/>
      <c r="C123" s="35" t="s">
        <v>33</v>
      </c>
      <c r="D123" s="49">
        <v>0</v>
      </c>
      <c r="E123" s="48">
        <v>0</v>
      </c>
      <c r="F123" s="48">
        <v>0</v>
      </c>
      <c r="G123" s="48">
        <v>0</v>
      </c>
      <c r="H123" s="30">
        <v>0</v>
      </c>
      <c r="I123" s="29">
        <v>0</v>
      </c>
    </row>
    <row r="124" spans="1:11" ht="15" x14ac:dyDescent="0.25">
      <c r="A124" s="34"/>
      <c r="B124" s="33"/>
      <c r="C124" s="35" t="s">
        <v>32</v>
      </c>
      <c r="D124" s="49">
        <v>0</v>
      </c>
      <c r="E124" s="48">
        <v>0</v>
      </c>
      <c r="F124" s="48">
        <v>0</v>
      </c>
      <c r="G124" s="48">
        <v>0</v>
      </c>
      <c r="H124" s="30">
        <v>0</v>
      </c>
      <c r="I124" s="29">
        <v>0</v>
      </c>
    </row>
    <row r="125" spans="1:11" ht="15.75" x14ac:dyDescent="0.25">
      <c r="A125" s="65">
        <v>3</v>
      </c>
      <c r="B125" s="64" t="s">
        <v>99</v>
      </c>
      <c r="C125" s="63" t="s">
        <v>98</v>
      </c>
      <c r="D125" s="62">
        <f>D126+D127</f>
        <v>1108.67</v>
      </c>
      <c r="E125" s="61">
        <f>E126+E127</f>
        <v>1118.6000000000001</v>
      </c>
      <c r="F125" s="61">
        <f>F126+F127</f>
        <v>706</v>
      </c>
      <c r="G125" s="61">
        <f>G126+G127</f>
        <v>601.5</v>
      </c>
      <c r="H125" s="51">
        <f>G125/E125*100</f>
        <v>53.772572858930801</v>
      </c>
      <c r="I125" s="50">
        <f>G125/F125*100</f>
        <v>85.198300283286116</v>
      </c>
    </row>
    <row r="126" spans="1:11" ht="30" x14ac:dyDescent="0.25">
      <c r="A126" s="34"/>
      <c r="B126" s="33" t="s">
        <v>97</v>
      </c>
      <c r="C126" s="32" t="s">
        <v>96</v>
      </c>
      <c r="D126" s="49">
        <v>1108.67</v>
      </c>
      <c r="E126" s="48">
        <v>1108.7</v>
      </c>
      <c r="F126" s="48">
        <v>696.1</v>
      </c>
      <c r="G126" s="48">
        <v>591.6</v>
      </c>
      <c r="H126" s="30">
        <f>G126/E126*100</f>
        <v>53.359790745918644</v>
      </c>
      <c r="I126" s="29">
        <f>G126/F126*100</f>
        <v>84.987789110759948</v>
      </c>
    </row>
    <row r="127" spans="1:11" ht="18" customHeight="1" x14ac:dyDescent="0.25">
      <c r="A127" s="34"/>
      <c r="B127" s="33" t="s">
        <v>95</v>
      </c>
      <c r="C127" s="32" t="s">
        <v>94</v>
      </c>
      <c r="D127" s="49">
        <v>0</v>
      </c>
      <c r="E127" s="48">
        <v>9.9</v>
      </c>
      <c r="F127" s="48">
        <v>9.9</v>
      </c>
      <c r="G127" s="48">
        <v>9.9</v>
      </c>
      <c r="H127" s="30">
        <f>G127/E127*100</f>
        <v>100</v>
      </c>
      <c r="I127" s="29">
        <f>G127/F127*100</f>
        <v>100</v>
      </c>
    </row>
    <row r="128" spans="1:11" ht="15.75" x14ac:dyDescent="0.25">
      <c r="A128" s="65">
        <v>4</v>
      </c>
      <c r="B128" s="64" t="s">
        <v>93</v>
      </c>
      <c r="C128" s="63" t="s">
        <v>92</v>
      </c>
      <c r="D128" s="62">
        <f>D129+D132+D133+D134+D135</f>
        <v>26828.3</v>
      </c>
      <c r="E128" s="61">
        <f>E129+E132+E133+E134+E135</f>
        <v>36303</v>
      </c>
      <c r="F128" s="61">
        <f>F129+F132+F133+F134+F135</f>
        <v>28399.199999999997</v>
      </c>
      <c r="G128" s="61">
        <f>G129+G132+G133+G134+G135</f>
        <v>23005.5</v>
      </c>
      <c r="H128" s="51">
        <f>G128/E128*100</f>
        <v>63.370795801999833</v>
      </c>
      <c r="I128" s="50">
        <f>G128/F128*100</f>
        <v>81.007563593340677</v>
      </c>
      <c r="K128" s="36"/>
    </row>
    <row r="129" spans="1:9" ht="15" x14ac:dyDescent="0.25">
      <c r="A129" s="34"/>
      <c r="B129" s="33" t="s">
        <v>91</v>
      </c>
      <c r="C129" s="32" t="s">
        <v>90</v>
      </c>
      <c r="D129" s="49">
        <v>3910.7</v>
      </c>
      <c r="E129" s="48">
        <v>3292.9</v>
      </c>
      <c r="F129" s="48">
        <v>2223.3000000000002</v>
      </c>
      <c r="G129" s="48">
        <v>1896.5</v>
      </c>
      <c r="H129" s="30">
        <f>G129/E129*100</f>
        <v>57.593610495308091</v>
      </c>
      <c r="I129" s="29">
        <f>G129/F129*100</f>
        <v>85.301128952458043</v>
      </c>
    </row>
    <row r="130" spans="1:9" ht="15" x14ac:dyDescent="0.25">
      <c r="A130" s="34"/>
      <c r="B130" s="33"/>
      <c r="C130" s="35" t="s">
        <v>33</v>
      </c>
      <c r="D130" s="49">
        <v>2161.3000000000002</v>
      </c>
      <c r="E130" s="48">
        <v>2161.3000000000002</v>
      </c>
      <c r="F130" s="48">
        <v>1468.9</v>
      </c>
      <c r="G130" s="48">
        <v>1261.3</v>
      </c>
      <c r="H130" s="30">
        <f>G130/E130*100</f>
        <v>58.358395410169791</v>
      </c>
      <c r="I130" s="29">
        <f>G130/F130*100</f>
        <v>85.866975287630183</v>
      </c>
    </row>
    <row r="131" spans="1:9" ht="15" x14ac:dyDescent="0.25">
      <c r="A131" s="34"/>
      <c r="B131" s="33"/>
      <c r="C131" s="35" t="s">
        <v>32</v>
      </c>
      <c r="D131" s="49">
        <v>652.70000000000005</v>
      </c>
      <c r="E131" s="48">
        <v>652.70000000000005</v>
      </c>
      <c r="F131" s="48">
        <v>443.6</v>
      </c>
      <c r="G131" s="48">
        <v>369.6</v>
      </c>
      <c r="H131" s="30">
        <f>G131/E131*100</f>
        <v>56.626321434043206</v>
      </c>
      <c r="I131" s="29">
        <f>G131/F131*100</f>
        <v>83.31830477908025</v>
      </c>
    </row>
    <row r="132" spans="1:9" ht="15" x14ac:dyDescent="0.25">
      <c r="A132" s="34"/>
      <c r="B132" s="33" t="s">
        <v>89</v>
      </c>
      <c r="C132" s="35" t="s">
        <v>88</v>
      </c>
      <c r="D132" s="49">
        <v>0</v>
      </c>
      <c r="E132" s="48">
        <v>0</v>
      </c>
      <c r="F132" s="48">
        <v>0</v>
      </c>
      <c r="G132" s="48">
        <v>0</v>
      </c>
      <c r="H132" s="30">
        <v>0</v>
      </c>
      <c r="I132" s="29">
        <v>0</v>
      </c>
    </row>
    <row r="133" spans="1:9" ht="15" x14ac:dyDescent="0.25">
      <c r="A133" s="34"/>
      <c r="B133" s="33" t="s">
        <v>87</v>
      </c>
      <c r="C133" s="32" t="s">
        <v>86</v>
      </c>
      <c r="D133" s="49">
        <v>19034</v>
      </c>
      <c r="E133" s="48">
        <v>19034</v>
      </c>
      <c r="F133" s="48">
        <v>13629.8</v>
      </c>
      <c r="G133" s="48">
        <v>11010.9</v>
      </c>
      <c r="H133" s="30">
        <f>G133/E133*100</f>
        <v>57.848586739518758</v>
      </c>
      <c r="I133" s="29">
        <f>G133/F133*100</f>
        <v>80.785484746658071</v>
      </c>
    </row>
    <row r="134" spans="1:9" ht="15" x14ac:dyDescent="0.25">
      <c r="A134" s="34"/>
      <c r="B134" s="33" t="s">
        <v>85</v>
      </c>
      <c r="C134" s="32" t="s">
        <v>84</v>
      </c>
      <c r="D134" s="49">
        <v>723.1</v>
      </c>
      <c r="E134" s="48">
        <v>5751.6</v>
      </c>
      <c r="F134" s="48">
        <v>5631.5</v>
      </c>
      <c r="G134" s="48">
        <v>5181.5</v>
      </c>
      <c r="H134" s="30">
        <f>G134/E134*100</f>
        <v>90.087975519855334</v>
      </c>
      <c r="I134" s="29">
        <f>G134/F134*100</f>
        <v>92.009233774305244</v>
      </c>
    </row>
    <row r="135" spans="1:9" ht="15" customHeight="1" x14ac:dyDescent="0.25">
      <c r="A135" s="34"/>
      <c r="B135" s="33" t="s">
        <v>83</v>
      </c>
      <c r="C135" s="32" t="s">
        <v>82</v>
      </c>
      <c r="D135" s="49">
        <v>3160.5</v>
      </c>
      <c r="E135" s="48">
        <v>8224.5</v>
      </c>
      <c r="F135" s="48">
        <v>6914.6</v>
      </c>
      <c r="G135" s="48">
        <v>4916.6000000000004</v>
      </c>
      <c r="H135" s="30">
        <f>G135/E135*100</f>
        <v>59.779925831357538</v>
      </c>
      <c r="I135" s="29">
        <f>G135/F135*100</f>
        <v>71.104619211523442</v>
      </c>
    </row>
    <row r="136" spans="1:9" ht="15.75" x14ac:dyDescent="0.25">
      <c r="A136" s="65">
        <v>5</v>
      </c>
      <c r="B136" s="64" t="s">
        <v>81</v>
      </c>
      <c r="C136" s="67" t="s">
        <v>80</v>
      </c>
      <c r="D136" s="62">
        <f>D137+D139+D141+D142</f>
        <v>32634.3</v>
      </c>
      <c r="E136" s="61">
        <f>E137+E139+E141+E142</f>
        <v>45299.199999999997</v>
      </c>
      <c r="F136" s="61">
        <f>F137+F139+F141+F142</f>
        <v>37690.6</v>
      </c>
      <c r="G136" s="61">
        <f>G137+G139+G141+G142</f>
        <v>20586.900000000001</v>
      </c>
      <c r="H136" s="51">
        <f>G136/E136*100</f>
        <v>45.446497951398705</v>
      </c>
      <c r="I136" s="50">
        <f>G136/F136*100</f>
        <v>54.620780778231179</v>
      </c>
    </row>
    <row r="137" spans="1:9" ht="15" x14ac:dyDescent="0.25">
      <c r="A137" s="34"/>
      <c r="B137" s="33" t="s">
        <v>79</v>
      </c>
      <c r="C137" s="32" t="s">
        <v>78</v>
      </c>
      <c r="D137" s="49">
        <v>250</v>
      </c>
      <c r="E137" s="48">
        <v>250</v>
      </c>
      <c r="F137" s="48">
        <v>250</v>
      </c>
      <c r="G137" s="48">
        <v>250</v>
      </c>
      <c r="H137" s="30">
        <f>G137/E137*100</f>
        <v>100</v>
      </c>
      <c r="I137" s="29">
        <v>0</v>
      </c>
    </row>
    <row r="138" spans="1:9" ht="15" x14ac:dyDescent="0.25">
      <c r="A138" s="34"/>
      <c r="B138" s="33"/>
      <c r="C138" s="66" t="s">
        <v>77</v>
      </c>
      <c r="D138" s="49">
        <v>250</v>
      </c>
      <c r="E138" s="48">
        <v>250</v>
      </c>
      <c r="F138" s="48">
        <v>250</v>
      </c>
      <c r="G138" s="48">
        <v>250</v>
      </c>
      <c r="H138" s="30">
        <f>G138/E138*100</f>
        <v>100</v>
      </c>
      <c r="I138" s="29">
        <v>0</v>
      </c>
    </row>
    <row r="139" spans="1:9" ht="15" x14ac:dyDescent="0.25">
      <c r="A139" s="34"/>
      <c r="B139" s="33" t="s">
        <v>76</v>
      </c>
      <c r="C139" s="66" t="s">
        <v>75</v>
      </c>
      <c r="D139" s="49">
        <v>27107.599999999999</v>
      </c>
      <c r="E139" s="48">
        <v>30666</v>
      </c>
      <c r="F139" s="48">
        <v>24432.6</v>
      </c>
      <c r="G139" s="48">
        <v>17178.900000000001</v>
      </c>
      <c r="H139" s="30">
        <f>G139/E139*100</f>
        <v>56.019369986304056</v>
      </c>
      <c r="I139" s="29">
        <f>G139/F139*100</f>
        <v>70.311387244910492</v>
      </c>
    </row>
    <row r="140" spans="1:9" ht="28.5" customHeight="1" x14ac:dyDescent="0.25">
      <c r="A140" s="34"/>
      <c r="B140" s="33"/>
      <c r="C140" s="66" t="s">
        <v>74</v>
      </c>
      <c r="D140" s="49">
        <v>963</v>
      </c>
      <c r="E140" s="48">
        <v>25144.6</v>
      </c>
      <c r="F140" s="48">
        <v>18911.2</v>
      </c>
      <c r="G140" s="48">
        <v>16815.8</v>
      </c>
      <c r="H140" s="30">
        <f>G140/E140*100</f>
        <v>66.876386977720855</v>
      </c>
      <c r="I140" s="29">
        <f>G140/F140*100</f>
        <v>88.919793561487367</v>
      </c>
    </row>
    <row r="141" spans="1:9" ht="24" customHeight="1" x14ac:dyDescent="0.25">
      <c r="A141" s="34"/>
      <c r="B141" s="33" t="s">
        <v>73</v>
      </c>
      <c r="C141" s="66" t="s">
        <v>72</v>
      </c>
      <c r="D141" s="49">
        <v>500</v>
      </c>
      <c r="E141" s="48">
        <v>2502.5</v>
      </c>
      <c r="F141" s="48">
        <v>2502.5</v>
      </c>
      <c r="G141" s="48">
        <v>213.6</v>
      </c>
      <c r="H141" s="30">
        <f>G141/E141*100</f>
        <v>8.5354645354645342</v>
      </c>
      <c r="I141" s="29">
        <f>G141/F141*100</f>
        <v>8.5354645354645342</v>
      </c>
    </row>
    <row r="142" spans="1:9" ht="27" customHeight="1" x14ac:dyDescent="0.25">
      <c r="A142" s="34"/>
      <c r="B142" s="33" t="s">
        <v>71</v>
      </c>
      <c r="C142" s="66" t="s">
        <v>70</v>
      </c>
      <c r="D142" s="49">
        <v>4776.7</v>
      </c>
      <c r="E142" s="48">
        <v>11880.7</v>
      </c>
      <c r="F142" s="48">
        <v>10505.5</v>
      </c>
      <c r="G142" s="48">
        <v>2944.4</v>
      </c>
      <c r="H142" s="30">
        <f>G142/E142*100</f>
        <v>24.783051503699276</v>
      </c>
      <c r="I142" s="29">
        <f>G142/F142*100</f>
        <v>28.027223835133981</v>
      </c>
    </row>
    <row r="143" spans="1:9" ht="15" x14ac:dyDescent="0.25">
      <c r="A143" s="34"/>
      <c r="B143" s="33"/>
      <c r="C143" s="35" t="s">
        <v>33</v>
      </c>
      <c r="D143" s="49">
        <v>3302</v>
      </c>
      <c r="E143" s="48">
        <v>3372.4</v>
      </c>
      <c r="F143" s="48">
        <v>2385.9</v>
      </c>
      <c r="G143" s="48">
        <v>2075.6999999999998</v>
      </c>
      <c r="H143" s="30">
        <f>G143/E143*100</f>
        <v>61.549638239829193</v>
      </c>
      <c r="I143" s="29">
        <f>G143/F143*100</f>
        <v>86.998616874135536</v>
      </c>
    </row>
    <row r="144" spans="1:9" ht="15" x14ac:dyDescent="0.25">
      <c r="A144" s="34"/>
      <c r="B144" s="33"/>
      <c r="C144" s="35" t="s">
        <v>32</v>
      </c>
      <c r="D144" s="49">
        <v>997</v>
      </c>
      <c r="E144" s="48">
        <v>1018.5</v>
      </c>
      <c r="F144" s="48">
        <v>715.6</v>
      </c>
      <c r="G144" s="48">
        <v>594.29999999999995</v>
      </c>
      <c r="H144" s="30">
        <f>G144/E144*100</f>
        <v>58.350515463917517</v>
      </c>
      <c r="I144" s="29">
        <f>G144/F144*100</f>
        <v>83.049189491335923</v>
      </c>
    </row>
    <row r="145" spans="1:9" ht="15.75" x14ac:dyDescent="0.25">
      <c r="A145" s="65">
        <v>6</v>
      </c>
      <c r="B145" s="64" t="s">
        <v>69</v>
      </c>
      <c r="C145" s="67" t="s">
        <v>68</v>
      </c>
      <c r="D145" s="62">
        <f>D146</f>
        <v>0</v>
      </c>
      <c r="E145" s="61">
        <f>E146</f>
        <v>0</v>
      </c>
      <c r="F145" s="61">
        <f>F146</f>
        <v>0</v>
      </c>
      <c r="G145" s="61">
        <f>G146</f>
        <v>0</v>
      </c>
      <c r="H145" s="51">
        <v>0</v>
      </c>
      <c r="I145" s="50">
        <v>0</v>
      </c>
    </row>
    <row r="146" spans="1:9" ht="30" x14ac:dyDescent="0.25">
      <c r="A146" s="34"/>
      <c r="B146" s="33" t="s">
        <v>67</v>
      </c>
      <c r="C146" s="32" t="s">
        <v>66</v>
      </c>
      <c r="D146" s="49">
        <v>0</v>
      </c>
      <c r="E146" s="48">
        <v>0</v>
      </c>
      <c r="F146" s="48">
        <v>0</v>
      </c>
      <c r="G146" s="48">
        <v>0</v>
      </c>
      <c r="H146" s="30">
        <v>0</v>
      </c>
      <c r="I146" s="29">
        <v>0</v>
      </c>
    </row>
    <row r="147" spans="1:9" ht="15.75" x14ac:dyDescent="0.25">
      <c r="A147" s="65">
        <v>7</v>
      </c>
      <c r="B147" s="64" t="s">
        <v>65</v>
      </c>
      <c r="C147" s="68" t="s">
        <v>64</v>
      </c>
      <c r="D147" s="62">
        <f>D148+D153+D158+D159</f>
        <v>445447.3</v>
      </c>
      <c r="E147" s="61">
        <f>E148+E153+E158+E159</f>
        <v>454758.7</v>
      </c>
      <c r="F147" s="61">
        <f>F148+F153+F158+F159</f>
        <v>348207.1</v>
      </c>
      <c r="G147" s="61">
        <f>G148+G153+G158+G159</f>
        <v>296633.90000000002</v>
      </c>
      <c r="H147" s="51">
        <f>G147/E147*100</f>
        <v>65.228856534245523</v>
      </c>
      <c r="I147" s="50">
        <f>G147/F147*100</f>
        <v>85.188929232057603</v>
      </c>
    </row>
    <row r="148" spans="1:9" ht="15" x14ac:dyDescent="0.25">
      <c r="A148" s="34"/>
      <c r="B148" s="33" t="s">
        <v>63</v>
      </c>
      <c r="C148" s="32" t="s">
        <v>62</v>
      </c>
      <c r="D148" s="49">
        <v>93120</v>
      </c>
      <c r="E148" s="48">
        <v>120605.8</v>
      </c>
      <c r="F148" s="48">
        <v>81344.600000000006</v>
      </c>
      <c r="G148" s="48">
        <v>68395</v>
      </c>
      <c r="H148" s="30">
        <f>G148/E148*100</f>
        <v>56.709544648764819</v>
      </c>
      <c r="I148" s="29">
        <f>G148/F148*100</f>
        <v>84.080565888823585</v>
      </c>
    </row>
    <row r="149" spans="1:9" ht="15" x14ac:dyDescent="0.25">
      <c r="A149" s="34"/>
      <c r="B149" s="33"/>
      <c r="C149" s="35" t="s">
        <v>33</v>
      </c>
      <c r="D149" s="49">
        <v>0</v>
      </c>
      <c r="E149" s="48">
        <v>0</v>
      </c>
      <c r="F149" s="48">
        <v>0</v>
      </c>
      <c r="G149" s="48">
        <v>0</v>
      </c>
      <c r="H149" s="30">
        <v>0</v>
      </c>
      <c r="I149" s="29">
        <v>0</v>
      </c>
    </row>
    <row r="150" spans="1:9" ht="15" x14ac:dyDescent="0.25">
      <c r="A150" s="34"/>
      <c r="B150" s="33"/>
      <c r="C150" s="35" t="s">
        <v>32</v>
      </c>
      <c r="D150" s="49">
        <v>0</v>
      </c>
      <c r="E150" s="48">
        <v>0</v>
      </c>
      <c r="F150" s="48">
        <v>0</v>
      </c>
      <c r="G150" s="48">
        <v>0</v>
      </c>
      <c r="H150" s="30">
        <v>0</v>
      </c>
      <c r="I150" s="29">
        <v>0</v>
      </c>
    </row>
    <row r="151" spans="1:9" ht="13.5" customHeight="1" x14ac:dyDescent="0.25">
      <c r="A151" s="34"/>
      <c r="B151" s="41"/>
      <c r="C151" s="35" t="s">
        <v>31</v>
      </c>
      <c r="D151" s="49">
        <v>0</v>
      </c>
      <c r="E151" s="48">
        <v>0</v>
      </c>
      <c r="F151" s="48">
        <v>0</v>
      </c>
      <c r="G151" s="48">
        <v>0</v>
      </c>
      <c r="H151" s="30">
        <v>0</v>
      </c>
      <c r="I151" s="29">
        <v>0</v>
      </c>
    </row>
    <row r="152" spans="1:9" ht="15" x14ac:dyDescent="0.25">
      <c r="A152" s="34"/>
      <c r="B152" s="33"/>
      <c r="C152" s="35" t="s">
        <v>30</v>
      </c>
      <c r="D152" s="49">
        <v>0</v>
      </c>
      <c r="E152" s="48">
        <v>0</v>
      </c>
      <c r="F152" s="48">
        <v>0</v>
      </c>
      <c r="G152" s="48">
        <v>0</v>
      </c>
      <c r="H152" s="30">
        <v>0</v>
      </c>
      <c r="I152" s="29">
        <v>0</v>
      </c>
    </row>
    <row r="153" spans="1:9" ht="15" x14ac:dyDescent="0.25">
      <c r="A153" s="34"/>
      <c r="B153" s="33" t="s">
        <v>61</v>
      </c>
      <c r="C153" s="35" t="s">
        <v>60</v>
      </c>
      <c r="D153" s="49">
        <v>328391.3</v>
      </c>
      <c r="E153" s="48">
        <v>309168.8</v>
      </c>
      <c r="F153" s="48">
        <v>249198.5</v>
      </c>
      <c r="G153" s="48">
        <v>212321.5</v>
      </c>
      <c r="H153" s="30">
        <f>G153/E153*100</f>
        <v>68.67494391413365</v>
      </c>
      <c r="I153" s="29">
        <f>G153/F153*100</f>
        <v>85.201756832404683</v>
      </c>
    </row>
    <row r="154" spans="1:9" ht="15" x14ac:dyDescent="0.25">
      <c r="A154" s="34"/>
      <c r="B154" s="33"/>
      <c r="C154" s="35" t="s">
        <v>33</v>
      </c>
      <c r="D154" s="49">
        <v>0</v>
      </c>
      <c r="E154" s="48">
        <v>0</v>
      </c>
      <c r="F154" s="48">
        <v>0</v>
      </c>
      <c r="G154" s="48">
        <v>0</v>
      </c>
      <c r="H154" s="30">
        <v>0</v>
      </c>
      <c r="I154" s="29">
        <v>0</v>
      </c>
    </row>
    <row r="155" spans="1:9" ht="15" x14ac:dyDescent="0.25">
      <c r="A155" s="34"/>
      <c r="B155" s="33"/>
      <c r="C155" s="35" t="s">
        <v>32</v>
      </c>
      <c r="D155" s="49">
        <v>0</v>
      </c>
      <c r="E155" s="48">
        <v>0</v>
      </c>
      <c r="F155" s="48">
        <v>0</v>
      </c>
      <c r="G155" s="48">
        <v>0</v>
      </c>
      <c r="H155" s="30">
        <v>0</v>
      </c>
      <c r="I155" s="29">
        <v>0</v>
      </c>
    </row>
    <row r="156" spans="1:9" ht="15" x14ac:dyDescent="0.25">
      <c r="A156" s="34"/>
      <c r="B156" s="33"/>
      <c r="C156" s="35" t="s">
        <v>31</v>
      </c>
      <c r="D156" s="49">
        <v>0</v>
      </c>
      <c r="E156" s="48">
        <v>0</v>
      </c>
      <c r="F156" s="48">
        <v>0</v>
      </c>
      <c r="G156" s="48">
        <v>0</v>
      </c>
      <c r="H156" s="30">
        <v>0</v>
      </c>
      <c r="I156" s="29">
        <v>0</v>
      </c>
    </row>
    <row r="157" spans="1:9" ht="15" x14ac:dyDescent="0.25">
      <c r="A157" s="34"/>
      <c r="B157" s="33"/>
      <c r="C157" s="35" t="s">
        <v>30</v>
      </c>
      <c r="D157" s="49">
        <v>0</v>
      </c>
      <c r="E157" s="48">
        <v>0</v>
      </c>
      <c r="F157" s="48">
        <v>0</v>
      </c>
      <c r="G157" s="48">
        <v>0</v>
      </c>
      <c r="H157" s="30">
        <v>0</v>
      </c>
      <c r="I157" s="29">
        <v>0</v>
      </c>
    </row>
    <row r="158" spans="1:9" ht="15" x14ac:dyDescent="0.25">
      <c r="A158" s="34"/>
      <c r="B158" s="33" t="s">
        <v>59</v>
      </c>
      <c r="C158" s="32" t="s">
        <v>58</v>
      </c>
      <c r="D158" s="49">
        <v>2662.3</v>
      </c>
      <c r="E158" s="48">
        <v>3978.9</v>
      </c>
      <c r="F158" s="48">
        <v>3579.7</v>
      </c>
      <c r="G158" s="48">
        <v>3309.5</v>
      </c>
      <c r="H158" s="30">
        <f>G158/E158*100</f>
        <v>83.176254743773399</v>
      </c>
      <c r="I158" s="29">
        <f>G158/F158*100</f>
        <v>92.45188144257898</v>
      </c>
    </row>
    <row r="159" spans="1:9" ht="15" x14ac:dyDescent="0.25">
      <c r="A159" s="34"/>
      <c r="B159" s="33" t="s">
        <v>57</v>
      </c>
      <c r="C159" s="32" t="s">
        <v>56</v>
      </c>
      <c r="D159" s="49">
        <v>21273.7</v>
      </c>
      <c r="E159" s="48">
        <v>21005.200000000001</v>
      </c>
      <c r="F159" s="48">
        <v>14084.3</v>
      </c>
      <c r="G159" s="48">
        <v>12607.9</v>
      </c>
      <c r="H159" s="30">
        <f>G159/E159*100</f>
        <v>60.022756269876034</v>
      </c>
      <c r="I159" s="29">
        <f>G159/F159*100</f>
        <v>89.517405905866823</v>
      </c>
    </row>
    <row r="160" spans="1:9" ht="15" x14ac:dyDescent="0.25">
      <c r="A160" s="34"/>
      <c r="B160" s="33"/>
      <c r="C160" s="35" t="s">
        <v>33</v>
      </c>
      <c r="D160" s="49">
        <v>3172.5</v>
      </c>
      <c r="E160" s="48">
        <v>3164.8</v>
      </c>
      <c r="F160" s="48">
        <v>2283.6</v>
      </c>
      <c r="G160" s="48">
        <v>1920.1</v>
      </c>
      <c r="H160" s="30">
        <f>G160/E160*100</f>
        <v>60.670500505561165</v>
      </c>
      <c r="I160" s="29">
        <f>G160/F160*100</f>
        <v>84.082150989665436</v>
      </c>
    </row>
    <row r="161" spans="1:9" ht="15" x14ac:dyDescent="0.25">
      <c r="A161" s="34"/>
      <c r="B161" s="33"/>
      <c r="C161" s="35" t="s">
        <v>32</v>
      </c>
      <c r="D161" s="49">
        <v>958.1</v>
      </c>
      <c r="E161" s="48">
        <v>955.7</v>
      </c>
      <c r="F161" s="48">
        <v>644.20000000000005</v>
      </c>
      <c r="G161" s="48">
        <v>536.29999999999995</v>
      </c>
      <c r="H161" s="30">
        <f>G161/E161*100</f>
        <v>56.115935963168354</v>
      </c>
      <c r="I161" s="29">
        <f>G161/F161*100</f>
        <v>83.250543309531196</v>
      </c>
    </row>
    <row r="162" spans="1:9" ht="15" x14ac:dyDescent="0.25">
      <c r="A162" s="34"/>
      <c r="B162" s="33"/>
      <c r="C162" s="35" t="s">
        <v>30</v>
      </c>
      <c r="D162" s="49">
        <v>320.8</v>
      </c>
      <c r="E162" s="48">
        <v>243.4</v>
      </c>
      <c r="F162" s="48">
        <v>217.2</v>
      </c>
      <c r="G162" s="48">
        <v>168</v>
      </c>
      <c r="H162" s="30">
        <f>G162/E162*100</f>
        <v>69.022185702547247</v>
      </c>
      <c r="I162" s="29">
        <f>G162/F162*100</f>
        <v>77.348066298342545</v>
      </c>
    </row>
    <row r="163" spans="1:9" ht="33.75" customHeight="1" x14ac:dyDescent="0.25">
      <c r="A163" s="65">
        <v>8</v>
      </c>
      <c r="B163" s="64" t="s">
        <v>55</v>
      </c>
      <c r="C163" s="68" t="s">
        <v>54</v>
      </c>
      <c r="D163" s="62">
        <f>D164+D169</f>
        <v>14720.900000000001</v>
      </c>
      <c r="E163" s="61">
        <f>E164+E169</f>
        <v>17772.599999999999</v>
      </c>
      <c r="F163" s="61">
        <f>F164+F169</f>
        <v>11844</v>
      </c>
      <c r="G163" s="61">
        <f>G164+G169</f>
        <v>10533.7</v>
      </c>
      <c r="H163" s="51">
        <f>G163/E163*100</f>
        <v>59.269324690816205</v>
      </c>
      <c r="I163" s="50">
        <f>G163/F163*100</f>
        <v>88.937014522120919</v>
      </c>
    </row>
    <row r="164" spans="1:9" ht="15" x14ac:dyDescent="0.25">
      <c r="A164" s="34"/>
      <c r="B164" s="33" t="s">
        <v>53</v>
      </c>
      <c r="C164" s="35" t="s">
        <v>52</v>
      </c>
      <c r="D164" s="49">
        <v>12104.1</v>
      </c>
      <c r="E164" s="48">
        <v>15097.1</v>
      </c>
      <c r="F164" s="48">
        <v>10050.200000000001</v>
      </c>
      <c r="G164" s="48">
        <v>8956</v>
      </c>
      <c r="H164" s="30">
        <f>G164/E164*100</f>
        <v>59.322651370130686</v>
      </c>
      <c r="I164" s="29">
        <f>G164/F164*100</f>
        <v>89.112654474537806</v>
      </c>
    </row>
    <row r="165" spans="1:9" ht="15" x14ac:dyDescent="0.25">
      <c r="A165" s="34"/>
      <c r="B165" s="33"/>
      <c r="C165" s="35" t="s">
        <v>33</v>
      </c>
      <c r="D165" s="49">
        <v>0</v>
      </c>
      <c r="E165" s="48">
        <v>0</v>
      </c>
      <c r="F165" s="48">
        <v>0</v>
      </c>
      <c r="G165" s="48">
        <v>0</v>
      </c>
      <c r="H165" s="30">
        <v>0</v>
      </c>
      <c r="I165" s="29">
        <v>0</v>
      </c>
    </row>
    <row r="166" spans="1:9" ht="15" x14ac:dyDescent="0.25">
      <c r="A166" s="34"/>
      <c r="B166" s="33"/>
      <c r="C166" s="35" t="s">
        <v>32</v>
      </c>
      <c r="D166" s="49">
        <v>0</v>
      </c>
      <c r="E166" s="48">
        <v>0</v>
      </c>
      <c r="F166" s="48">
        <v>0</v>
      </c>
      <c r="G166" s="48">
        <v>0</v>
      </c>
      <c r="H166" s="30">
        <v>0</v>
      </c>
      <c r="I166" s="29">
        <v>0</v>
      </c>
    </row>
    <row r="167" spans="1:9" ht="15" x14ac:dyDescent="0.25">
      <c r="A167" s="34"/>
      <c r="B167" s="33"/>
      <c r="C167" s="35" t="s">
        <v>31</v>
      </c>
      <c r="D167" s="49">
        <v>0</v>
      </c>
      <c r="E167" s="48">
        <v>0</v>
      </c>
      <c r="F167" s="48">
        <v>0</v>
      </c>
      <c r="G167" s="48">
        <v>0</v>
      </c>
      <c r="H167" s="30">
        <v>0</v>
      </c>
      <c r="I167" s="29">
        <v>0</v>
      </c>
    </row>
    <row r="168" spans="1:9" ht="15" x14ac:dyDescent="0.25">
      <c r="A168" s="34"/>
      <c r="B168" s="33"/>
      <c r="C168" s="35" t="s">
        <v>30</v>
      </c>
      <c r="D168" s="49">
        <v>0</v>
      </c>
      <c r="E168" s="48">
        <v>0</v>
      </c>
      <c r="F168" s="48">
        <v>0</v>
      </c>
      <c r="G168" s="48">
        <v>0</v>
      </c>
      <c r="H168" s="30">
        <v>0</v>
      </c>
      <c r="I168" s="29">
        <v>0</v>
      </c>
    </row>
    <row r="169" spans="1:9" ht="15" x14ac:dyDescent="0.25">
      <c r="A169" s="34"/>
      <c r="B169" s="33" t="s">
        <v>51</v>
      </c>
      <c r="C169" s="35" t="s">
        <v>50</v>
      </c>
      <c r="D169" s="49">
        <v>2616.8000000000002</v>
      </c>
      <c r="E169" s="48">
        <v>2675.5</v>
      </c>
      <c r="F169" s="48">
        <v>1793.8</v>
      </c>
      <c r="G169" s="48">
        <v>1577.7</v>
      </c>
      <c r="H169" s="30">
        <f>G169/E169*100</f>
        <v>58.968417118295648</v>
      </c>
      <c r="I169" s="29">
        <f>G169/F169*100</f>
        <v>87.952949046716483</v>
      </c>
    </row>
    <row r="170" spans="1:9" ht="15" x14ac:dyDescent="0.25">
      <c r="A170" s="34"/>
      <c r="B170" s="33"/>
      <c r="C170" s="35" t="s">
        <v>33</v>
      </c>
      <c r="D170" s="49">
        <v>1756.8</v>
      </c>
      <c r="E170" s="48">
        <v>1756.8</v>
      </c>
      <c r="F170" s="48">
        <v>1140</v>
      </c>
      <c r="G170" s="48">
        <v>1017.7</v>
      </c>
      <c r="H170" s="30">
        <f>G170/E170*100</f>
        <v>57.92918943533698</v>
      </c>
      <c r="I170" s="29">
        <f>G170/F170*100</f>
        <v>89.271929824561397</v>
      </c>
    </row>
    <row r="171" spans="1:9" ht="15" x14ac:dyDescent="0.25">
      <c r="A171" s="34"/>
      <c r="B171" s="33"/>
      <c r="C171" s="35" t="s">
        <v>32</v>
      </c>
      <c r="D171" s="49">
        <v>530.6</v>
      </c>
      <c r="E171" s="48">
        <v>530.6</v>
      </c>
      <c r="F171" s="48">
        <v>344.3</v>
      </c>
      <c r="G171" s="48">
        <v>301.2</v>
      </c>
      <c r="H171" s="30">
        <f>G171/E171*100</f>
        <v>56.765925367508473</v>
      </c>
      <c r="I171" s="29">
        <f>G171/F171*100</f>
        <v>87.481847226256164</v>
      </c>
    </row>
    <row r="172" spans="1:9" ht="15" x14ac:dyDescent="0.25">
      <c r="A172" s="34"/>
      <c r="B172" s="33"/>
      <c r="C172" s="35" t="s">
        <v>31</v>
      </c>
      <c r="D172" s="49">
        <v>0</v>
      </c>
      <c r="E172" s="48">
        <v>0</v>
      </c>
      <c r="F172" s="48">
        <v>0</v>
      </c>
      <c r="G172" s="48">
        <v>0</v>
      </c>
      <c r="H172" s="30">
        <v>0</v>
      </c>
      <c r="I172" s="29">
        <v>0</v>
      </c>
    </row>
    <row r="173" spans="1:9" ht="15.75" x14ac:dyDescent="0.25">
      <c r="A173" s="65">
        <v>9</v>
      </c>
      <c r="B173" s="64" t="s">
        <v>49</v>
      </c>
      <c r="C173" s="67" t="s">
        <v>48</v>
      </c>
      <c r="D173" s="62">
        <f>D174+D179+D184+D189</f>
        <v>40</v>
      </c>
      <c r="E173" s="61">
        <f>E174+E179+E184+E189</f>
        <v>600.79999999999995</v>
      </c>
      <c r="F173" s="61">
        <f>F174+F179+F184+F189</f>
        <v>447</v>
      </c>
      <c r="G173" s="61">
        <f>G174+G179+G184+G189</f>
        <v>407</v>
      </c>
      <c r="H173" s="61">
        <v>0</v>
      </c>
      <c r="I173" s="50">
        <f>G173/F173*100</f>
        <v>91.051454138702454</v>
      </c>
    </row>
    <row r="174" spans="1:9" ht="15" x14ac:dyDescent="0.25">
      <c r="A174" s="34"/>
      <c r="B174" s="33" t="s">
        <v>47</v>
      </c>
      <c r="C174" s="66" t="s">
        <v>46</v>
      </c>
      <c r="D174" s="49">
        <v>0</v>
      </c>
      <c r="E174" s="48">
        <v>0</v>
      </c>
      <c r="F174" s="48">
        <v>0</v>
      </c>
      <c r="G174" s="48">
        <v>0</v>
      </c>
      <c r="H174" s="30">
        <v>0</v>
      </c>
      <c r="I174" s="29">
        <v>0</v>
      </c>
    </row>
    <row r="175" spans="1:9" ht="15" x14ac:dyDescent="0.25">
      <c r="A175" s="34"/>
      <c r="B175" s="33"/>
      <c r="C175" s="35" t="s">
        <v>33</v>
      </c>
      <c r="D175" s="49">
        <v>0</v>
      </c>
      <c r="E175" s="48">
        <v>0</v>
      </c>
      <c r="F175" s="48">
        <v>0</v>
      </c>
      <c r="G175" s="48">
        <v>0</v>
      </c>
      <c r="H175" s="30">
        <v>0</v>
      </c>
      <c r="I175" s="29">
        <v>0</v>
      </c>
    </row>
    <row r="176" spans="1:9" ht="15" x14ac:dyDescent="0.25">
      <c r="A176" s="34"/>
      <c r="B176" s="33"/>
      <c r="C176" s="35" t="s">
        <v>32</v>
      </c>
      <c r="D176" s="49">
        <v>0</v>
      </c>
      <c r="E176" s="48">
        <v>0</v>
      </c>
      <c r="F176" s="48">
        <v>0</v>
      </c>
      <c r="G176" s="48">
        <v>0</v>
      </c>
      <c r="H176" s="30">
        <v>0</v>
      </c>
      <c r="I176" s="29">
        <v>0</v>
      </c>
    </row>
    <row r="177" spans="1:9" ht="15" x14ac:dyDescent="0.25">
      <c r="A177" s="34"/>
      <c r="B177" s="33"/>
      <c r="C177" s="35" t="s">
        <v>31</v>
      </c>
      <c r="D177" s="49">
        <v>0</v>
      </c>
      <c r="E177" s="48">
        <v>0</v>
      </c>
      <c r="F177" s="48">
        <v>0</v>
      </c>
      <c r="G177" s="48">
        <v>0</v>
      </c>
      <c r="H177" s="30">
        <v>0</v>
      </c>
      <c r="I177" s="29">
        <v>0</v>
      </c>
    </row>
    <row r="178" spans="1:9" ht="15.75" customHeight="1" x14ac:dyDescent="0.25">
      <c r="A178" s="34"/>
      <c r="B178" s="33"/>
      <c r="C178" s="35" t="s">
        <v>30</v>
      </c>
      <c r="D178" s="49">
        <v>0</v>
      </c>
      <c r="E178" s="48">
        <v>0</v>
      </c>
      <c r="F178" s="48">
        <v>0</v>
      </c>
      <c r="G178" s="48">
        <v>0</v>
      </c>
      <c r="H178" s="30">
        <v>0</v>
      </c>
      <c r="I178" s="29">
        <v>0</v>
      </c>
    </row>
    <row r="179" spans="1:9" ht="17.25" customHeight="1" x14ac:dyDescent="0.25">
      <c r="A179" s="34"/>
      <c r="B179" s="33" t="s">
        <v>45</v>
      </c>
      <c r="C179" s="66" t="s">
        <v>44</v>
      </c>
      <c r="D179" s="49">
        <v>0</v>
      </c>
      <c r="E179" s="48">
        <v>0</v>
      </c>
      <c r="F179" s="48">
        <v>0</v>
      </c>
      <c r="G179" s="48">
        <v>0</v>
      </c>
      <c r="H179" s="30">
        <v>0</v>
      </c>
      <c r="I179" s="29">
        <v>0</v>
      </c>
    </row>
    <row r="180" spans="1:9" ht="15.75" customHeight="1" x14ac:dyDescent="0.25">
      <c r="A180" s="34"/>
      <c r="B180" s="33"/>
      <c r="C180" s="35" t="s">
        <v>33</v>
      </c>
      <c r="D180" s="49">
        <v>0</v>
      </c>
      <c r="E180" s="48">
        <v>0</v>
      </c>
      <c r="F180" s="48">
        <v>0</v>
      </c>
      <c r="G180" s="48">
        <v>0</v>
      </c>
      <c r="H180" s="30">
        <v>0</v>
      </c>
      <c r="I180" s="29">
        <v>0</v>
      </c>
    </row>
    <row r="181" spans="1:9" ht="17.25" customHeight="1" x14ac:dyDescent="0.25">
      <c r="A181" s="34"/>
      <c r="B181" s="33"/>
      <c r="C181" s="35" t="s">
        <v>32</v>
      </c>
      <c r="D181" s="49">
        <v>0</v>
      </c>
      <c r="E181" s="48">
        <v>0</v>
      </c>
      <c r="F181" s="48">
        <v>0</v>
      </c>
      <c r="G181" s="48">
        <v>0</v>
      </c>
      <c r="H181" s="30">
        <v>0</v>
      </c>
      <c r="I181" s="29">
        <v>0</v>
      </c>
    </row>
    <row r="182" spans="1:9" ht="15" x14ac:dyDescent="0.25">
      <c r="A182" s="34"/>
      <c r="B182" s="33"/>
      <c r="C182" s="35" t="s">
        <v>31</v>
      </c>
      <c r="D182" s="49">
        <v>0</v>
      </c>
      <c r="E182" s="48">
        <v>0</v>
      </c>
      <c r="F182" s="48">
        <v>0</v>
      </c>
      <c r="G182" s="48">
        <v>0</v>
      </c>
      <c r="H182" s="30">
        <v>0</v>
      </c>
      <c r="I182" s="29">
        <v>0</v>
      </c>
    </row>
    <row r="183" spans="1:9" ht="15" x14ac:dyDescent="0.25">
      <c r="A183" s="34"/>
      <c r="B183" s="33"/>
      <c r="C183" s="35" t="s">
        <v>30</v>
      </c>
      <c r="D183" s="49">
        <v>0</v>
      </c>
      <c r="E183" s="48">
        <v>0</v>
      </c>
      <c r="F183" s="48">
        <v>0</v>
      </c>
      <c r="G183" s="48">
        <v>0</v>
      </c>
      <c r="H183" s="30">
        <v>0</v>
      </c>
      <c r="I183" s="29">
        <v>0</v>
      </c>
    </row>
    <row r="184" spans="1:9" ht="15" x14ac:dyDescent="0.25">
      <c r="A184" s="34"/>
      <c r="B184" s="33" t="s">
        <v>43</v>
      </c>
      <c r="C184" s="35" t="s">
        <v>42</v>
      </c>
      <c r="D184" s="49">
        <v>0</v>
      </c>
      <c r="E184" s="48">
        <v>0</v>
      </c>
      <c r="F184" s="48">
        <v>0</v>
      </c>
      <c r="G184" s="48">
        <v>0</v>
      </c>
      <c r="H184" s="30">
        <v>0</v>
      </c>
      <c r="I184" s="29">
        <v>0</v>
      </c>
    </row>
    <row r="185" spans="1:9" ht="15" x14ac:dyDescent="0.25">
      <c r="A185" s="34"/>
      <c r="B185" s="33"/>
      <c r="C185" s="35" t="s">
        <v>33</v>
      </c>
      <c r="D185" s="49">
        <v>0</v>
      </c>
      <c r="E185" s="48">
        <v>0</v>
      </c>
      <c r="F185" s="48">
        <v>0</v>
      </c>
      <c r="G185" s="48">
        <v>0</v>
      </c>
      <c r="H185" s="30">
        <v>0</v>
      </c>
      <c r="I185" s="29">
        <v>0</v>
      </c>
    </row>
    <row r="186" spans="1:9" ht="15" x14ac:dyDescent="0.25">
      <c r="A186" s="34"/>
      <c r="B186" s="33"/>
      <c r="C186" s="35" t="s">
        <v>32</v>
      </c>
      <c r="D186" s="49">
        <v>0</v>
      </c>
      <c r="E186" s="48">
        <v>0</v>
      </c>
      <c r="F186" s="48">
        <v>0</v>
      </c>
      <c r="G186" s="48">
        <v>0</v>
      </c>
      <c r="H186" s="30">
        <v>0</v>
      </c>
      <c r="I186" s="29">
        <v>0</v>
      </c>
    </row>
    <row r="187" spans="1:9" ht="15" x14ac:dyDescent="0.25">
      <c r="A187" s="34"/>
      <c r="B187" s="33"/>
      <c r="C187" s="35" t="s">
        <v>31</v>
      </c>
      <c r="D187" s="49">
        <v>0</v>
      </c>
      <c r="E187" s="48">
        <v>0</v>
      </c>
      <c r="F187" s="48">
        <v>0</v>
      </c>
      <c r="G187" s="48">
        <v>0</v>
      </c>
      <c r="H187" s="30">
        <v>0</v>
      </c>
      <c r="I187" s="29">
        <v>0</v>
      </c>
    </row>
    <row r="188" spans="1:9" ht="15" x14ac:dyDescent="0.25">
      <c r="A188" s="34"/>
      <c r="B188" s="33"/>
      <c r="C188" s="35" t="s">
        <v>30</v>
      </c>
      <c r="D188" s="49">
        <v>0</v>
      </c>
      <c r="E188" s="48">
        <v>0</v>
      </c>
      <c r="F188" s="48">
        <v>0</v>
      </c>
      <c r="G188" s="48">
        <v>0</v>
      </c>
      <c r="H188" s="30">
        <v>0</v>
      </c>
      <c r="I188" s="29">
        <v>0</v>
      </c>
    </row>
    <row r="189" spans="1:9" ht="15" x14ac:dyDescent="0.25">
      <c r="A189" s="34"/>
      <c r="B189" s="33" t="s">
        <v>41</v>
      </c>
      <c r="C189" s="32" t="s">
        <v>40</v>
      </c>
      <c r="D189" s="49">
        <v>40</v>
      </c>
      <c r="E189" s="48">
        <v>600.79999999999995</v>
      </c>
      <c r="F189" s="48">
        <v>447</v>
      </c>
      <c r="G189" s="48">
        <v>407</v>
      </c>
      <c r="H189" s="30">
        <f>G189/E189*100</f>
        <v>67.743009320905472</v>
      </c>
      <c r="I189" s="29">
        <f>G189/F189*100</f>
        <v>91.051454138702454</v>
      </c>
    </row>
    <row r="190" spans="1:9" ht="15" x14ac:dyDescent="0.25">
      <c r="A190" s="34"/>
      <c r="B190" s="33"/>
      <c r="C190" s="35" t="s">
        <v>33</v>
      </c>
      <c r="D190" s="49">
        <v>0</v>
      </c>
      <c r="E190" s="48">
        <v>499.1</v>
      </c>
      <c r="F190" s="48">
        <v>406.4</v>
      </c>
      <c r="G190" s="48">
        <v>406.4</v>
      </c>
      <c r="H190" s="30">
        <f>G190/E190*100</f>
        <v>81.426567822079733</v>
      </c>
      <c r="I190" s="29">
        <f>G190/F190*100</f>
        <v>100</v>
      </c>
    </row>
    <row r="191" spans="1:9" ht="15" x14ac:dyDescent="0.25">
      <c r="A191" s="34"/>
      <c r="B191" s="33"/>
      <c r="C191" s="35" t="s">
        <v>32</v>
      </c>
      <c r="D191" s="49">
        <v>0</v>
      </c>
      <c r="E191" s="48">
        <v>0.5</v>
      </c>
      <c r="F191" s="48">
        <v>0.2</v>
      </c>
      <c r="G191" s="48">
        <v>0.2</v>
      </c>
      <c r="H191" s="30">
        <f>G191/E191*100</f>
        <v>40</v>
      </c>
      <c r="I191" s="29">
        <f>G191/F191*100</f>
        <v>100</v>
      </c>
    </row>
    <row r="192" spans="1:9" ht="15" x14ac:dyDescent="0.25">
      <c r="A192" s="34"/>
      <c r="B192" s="33"/>
      <c r="C192" s="35" t="s">
        <v>30</v>
      </c>
      <c r="D192" s="49">
        <v>0</v>
      </c>
      <c r="E192" s="48">
        <v>0</v>
      </c>
      <c r="F192" s="48">
        <v>0</v>
      </c>
      <c r="G192" s="48">
        <v>0</v>
      </c>
      <c r="H192" s="30">
        <v>0</v>
      </c>
      <c r="I192" s="29">
        <v>0</v>
      </c>
    </row>
    <row r="193" spans="1:9" ht="15.75" x14ac:dyDescent="0.25">
      <c r="A193" s="65">
        <v>10</v>
      </c>
      <c r="B193" s="64">
        <v>1000</v>
      </c>
      <c r="C193" s="63" t="s">
        <v>39</v>
      </c>
      <c r="D193" s="62">
        <f>D194+D195+D200+D202+D201</f>
        <v>137181.5</v>
      </c>
      <c r="E193" s="61">
        <f>E194+E195+E200+E202+E201</f>
        <v>152591.70000000001</v>
      </c>
      <c r="F193" s="61">
        <f>F194+F195+F200+F202+F201</f>
        <v>116793.40000000001</v>
      </c>
      <c r="G193" s="61">
        <f>G194+G195+G200+G202+G201</f>
        <v>99168.2</v>
      </c>
      <c r="H193" s="51">
        <f>G193/E193*100</f>
        <v>64.989249087597813</v>
      </c>
      <c r="I193" s="50">
        <f>G193/F193*100</f>
        <v>84.909078766437148</v>
      </c>
    </row>
    <row r="194" spans="1:9" ht="15" x14ac:dyDescent="0.25">
      <c r="A194" s="34"/>
      <c r="B194" s="33">
        <v>1001</v>
      </c>
      <c r="C194" s="35" t="s">
        <v>38</v>
      </c>
      <c r="D194" s="49">
        <v>1184.7</v>
      </c>
      <c r="E194" s="48">
        <v>1184.7</v>
      </c>
      <c r="F194" s="48">
        <v>493.1</v>
      </c>
      <c r="G194" s="48">
        <v>402.3</v>
      </c>
      <c r="H194" s="30">
        <f>G194/E194*100</f>
        <v>33.9579640415295</v>
      </c>
      <c r="I194" s="29">
        <f>G194/F194*100</f>
        <v>81.585885215980525</v>
      </c>
    </row>
    <row r="195" spans="1:9" ht="15" x14ac:dyDescent="0.25">
      <c r="A195" s="34"/>
      <c r="B195" s="33">
        <v>1002</v>
      </c>
      <c r="C195" s="35" t="s">
        <v>37</v>
      </c>
      <c r="D195" s="49">
        <v>15307.7</v>
      </c>
      <c r="E195" s="48">
        <v>15241.4</v>
      </c>
      <c r="F195" s="48">
        <v>12223.8</v>
      </c>
      <c r="G195" s="48">
        <v>10800</v>
      </c>
      <c r="H195" s="30">
        <f>G195/E195*100</f>
        <v>70.859632317241193</v>
      </c>
      <c r="I195" s="29">
        <f>G195/F195*100</f>
        <v>88.352230893830068</v>
      </c>
    </row>
    <row r="196" spans="1:9" ht="15" x14ac:dyDescent="0.25">
      <c r="A196" s="34"/>
      <c r="B196" s="33"/>
      <c r="C196" s="35" t="s">
        <v>33</v>
      </c>
      <c r="D196" s="49">
        <v>0</v>
      </c>
      <c r="E196" s="48">
        <v>0</v>
      </c>
      <c r="F196" s="48">
        <v>0</v>
      </c>
      <c r="G196" s="48">
        <v>0</v>
      </c>
      <c r="H196" s="30">
        <v>0</v>
      </c>
      <c r="I196" s="29">
        <v>0</v>
      </c>
    </row>
    <row r="197" spans="1:9" ht="15" x14ac:dyDescent="0.25">
      <c r="A197" s="34"/>
      <c r="B197" s="33"/>
      <c r="C197" s="35" t="s">
        <v>32</v>
      </c>
      <c r="D197" s="49">
        <v>0</v>
      </c>
      <c r="E197" s="48">
        <v>0</v>
      </c>
      <c r="F197" s="48">
        <v>0</v>
      </c>
      <c r="G197" s="48">
        <v>0</v>
      </c>
      <c r="H197" s="30">
        <v>0</v>
      </c>
      <c r="I197" s="29">
        <v>0</v>
      </c>
    </row>
    <row r="198" spans="1:9" ht="15" x14ac:dyDescent="0.25">
      <c r="A198" s="34"/>
      <c r="B198" s="33"/>
      <c r="C198" s="35" t="s">
        <v>31</v>
      </c>
      <c r="D198" s="49">
        <v>0</v>
      </c>
      <c r="E198" s="48">
        <v>0</v>
      </c>
      <c r="F198" s="48">
        <v>0</v>
      </c>
      <c r="G198" s="48">
        <v>0</v>
      </c>
      <c r="H198" s="30">
        <v>0</v>
      </c>
      <c r="I198" s="29">
        <v>0</v>
      </c>
    </row>
    <row r="199" spans="1:9" ht="15" x14ac:dyDescent="0.25">
      <c r="A199" s="34"/>
      <c r="B199" s="33"/>
      <c r="C199" s="35" t="s">
        <v>30</v>
      </c>
      <c r="D199" s="49">
        <v>0</v>
      </c>
      <c r="E199" s="48">
        <v>0</v>
      </c>
      <c r="F199" s="48">
        <v>0</v>
      </c>
      <c r="G199" s="48">
        <v>0</v>
      </c>
      <c r="H199" s="30">
        <v>0</v>
      </c>
      <c r="I199" s="29">
        <v>0</v>
      </c>
    </row>
    <row r="200" spans="1:9" ht="15" x14ac:dyDescent="0.25">
      <c r="A200" s="34"/>
      <c r="B200" s="33">
        <v>1003</v>
      </c>
      <c r="C200" s="35" t="s">
        <v>36</v>
      </c>
      <c r="D200" s="49">
        <v>103809.8</v>
      </c>
      <c r="E200" s="48">
        <v>121429.4</v>
      </c>
      <c r="F200" s="48">
        <v>95847.8</v>
      </c>
      <c r="G200" s="48">
        <v>82041.8</v>
      </c>
      <c r="H200" s="30">
        <f>G200/E200*100</f>
        <v>67.563374273446144</v>
      </c>
      <c r="I200" s="29">
        <f>G200/F200*100</f>
        <v>85.595913521228454</v>
      </c>
    </row>
    <row r="201" spans="1:9" ht="15" x14ac:dyDescent="0.25">
      <c r="A201" s="34"/>
      <c r="B201" s="33">
        <v>1004</v>
      </c>
      <c r="C201" s="35" t="s">
        <v>35</v>
      </c>
      <c r="D201" s="49">
        <v>7992</v>
      </c>
      <c r="E201" s="48">
        <v>5374.6</v>
      </c>
      <c r="F201" s="48">
        <v>960.6</v>
      </c>
      <c r="G201" s="48">
        <v>736.2</v>
      </c>
      <c r="H201" s="30">
        <f>G201/E201*100</f>
        <v>13.697763554497078</v>
      </c>
      <c r="I201" s="29">
        <f>G201/F201*100</f>
        <v>76.639600249843852</v>
      </c>
    </row>
    <row r="202" spans="1:9" ht="17.25" customHeight="1" x14ac:dyDescent="0.25">
      <c r="A202" s="34"/>
      <c r="B202" s="33">
        <v>1006</v>
      </c>
      <c r="C202" s="32" t="s">
        <v>34</v>
      </c>
      <c r="D202" s="49">
        <v>8887.2999999999993</v>
      </c>
      <c r="E202" s="48">
        <v>9361.6</v>
      </c>
      <c r="F202" s="48">
        <v>7268.1</v>
      </c>
      <c r="G202" s="48">
        <v>5187.8999999999996</v>
      </c>
      <c r="H202" s="30">
        <f>G202/E202*100</f>
        <v>55.416809092462813</v>
      </c>
      <c r="I202" s="29">
        <f>G202/F202*100</f>
        <v>71.379039914145366</v>
      </c>
    </row>
    <row r="203" spans="1:9" ht="21" customHeight="1" x14ac:dyDescent="0.25">
      <c r="A203" s="34"/>
      <c r="B203" s="33"/>
      <c r="C203" s="35" t="s">
        <v>33</v>
      </c>
      <c r="D203" s="49">
        <v>5701.6</v>
      </c>
      <c r="E203" s="48">
        <v>5669.7</v>
      </c>
      <c r="F203" s="48">
        <v>4774.2</v>
      </c>
      <c r="G203" s="48">
        <v>3646.7</v>
      </c>
      <c r="H203" s="30">
        <f>G203/E203*100</f>
        <v>64.319099776002247</v>
      </c>
      <c r="I203" s="29">
        <f>G203/F203*100</f>
        <v>76.383477860165044</v>
      </c>
    </row>
    <row r="204" spans="1:9" ht="15" x14ac:dyDescent="0.25">
      <c r="A204" s="34"/>
      <c r="B204" s="33"/>
      <c r="C204" s="35" t="s">
        <v>32</v>
      </c>
      <c r="D204" s="49">
        <v>1721.9</v>
      </c>
      <c r="E204" s="48">
        <v>1712.2</v>
      </c>
      <c r="F204" s="48">
        <v>1320.1</v>
      </c>
      <c r="G204" s="48">
        <v>981.3</v>
      </c>
      <c r="H204" s="30">
        <f>G204/E204*100</f>
        <v>57.312229879686946</v>
      </c>
      <c r="I204" s="29">
        <f>G204/F204*100</f>
        <v>74.335277630482537</v>
      </c>
    </row>
    <row r="205" spans="1:9" ht="15" x14ac:dyDescent="0.25">
      <c r="A205" s="34"/>
      <c r="B205" s="33"/>
      <c r="C205" s="35" t="s">
        <v>31</v>
      </c>
      <c r="D205" s="49">
        <v>163.69999999999999</v>
      </c>
      <c r="E205" s="48">
        <v>163.69999999999999</v>
      </c>
      <c r="F205" s="48">
        <v>120.2</v>
      </c>
      <c r="G205" s="48">
        <v>98.9</v>
      </c>
      <c r="H205" s="30">
        <f>G205/E205*100</f>
        <v>60.415394013439226</v>
      </c>
      <c r="I205" s="29">
        <f>G205/F205*100</f>
        <v>82.279534109816979</v>
      </c>
    </row>
    <row r="206" spans="1:9" ht="15" x14ac:dyDescent="0.25">
      <c r="A206" s="34"/>
      <c r="B206" s="33"/>
      <c r="C206" s="35" t="s">
        <v>30</v>
      </c>
      <c r="D206" s="49">
        <v>440.1</v>
      </c>
      <c r="E206" s="48">
        <v>439.8</v>
      </c>
      <c r="F206" s="48">
        <v>316.7</v>
      </c>
      <c r="G206" s="48">
        <v>94</v>
      </c>
      <c r="H206" s="30">
        <f>G206/E206*100</f>
        <v>21.373351523419736</v>
      </c>
      <c r="I206" s="29">
        <f>G206/F206*100</f>
        <v>29.681086201452477</v>
      </c>
    </row>
    <row r="207" spans="1:9" ht="15.75" x14ac:dyDescent="0.25">
      <c r="A207" s="65">
        <v>11</v>
      </c>
      <c r="B207" s="64">
        <v>1100</v>
      </c>
      <c r="C207" s="63" t="s">
        <v>29</v>
      </c>
      <c r="D207" s="62">
        <f>D208</f>
        <v>368.6</v>
      </c>
      <c r="E207" s="61">
        <f>E208</f>
        <v>2168.6</v>
      </c>
      <c r="F207" s="61">
        <f>F208</f>
        <v>2135.8000000000002</v>
      </c>
      <c r="G207" s="61">
        <f>G208</f>
        <v>1988.6</v>
      </c>
      <c r="H207" s="60">
        <f>G207/E207*100</f>
        <v>91.699714101263481</v>
      </c>
      <c r="I207" s="59">
        <f>G207/F207*100</f>
        <v>93.10796891094671</v>
      </c>
    </row>
    <row r="208" spans="1:9" ht="15" x14ac:dyDescent="0.25">
      <c r="A208" s="34"/>
      <c r="B208" s="33">
        <v>1102</v>
      </c>
      <c r="C208" s="32" t="s">
        <v>28</v>
      </c>
      <c r="D208" s="49">
        <v>368.6</v>
      </c>
      <c r="E208" s="48">
        <v>2168.6</v>
      </c>
      <c r="F208" s="48">
        <v>2135.8000000000002</v>
      </c>
      <c r="G208" s="48">
        <v>1988.6</v>
      </c>
      <c r="H208" s="30">
        <f>G208/E208*100</f>
        <v>91.699714101263481</v>
      </c>
      <c r="I208" s="29">
        <f>G208/F208*100</f>
        <v>93.10796891094671</v>
      </c>
    </row>
    <row r="209" spans="1:11" ht="19.5" customHeight="1" x14ac:dyDescent="0.2">
      <c r="A209" s="55">
        <v>12</v>
      </c>
      <c r="B209" s="58" t="s">
        <v>27</v>
      </c>
      <c r="C209" s="53" t="s">
        <v>26</v>
      </c>
      <c r="D209" s="52">
        <f>SUM(D210)</f>
        <v>0</v>
      </c>
      <c r="E209" s="51">
        <f>E210</f>
        <v>0</v>
      </c>
      <c r="F209" s="51">
        <f>F210</f>
        <v>0</v>
      </c>
      <c r="G209" s="51">
        <f>G210</f>
        <v>0</v>
      </c>
      <c r="H209" s="51">
        <v>0</v>
      </c>
      <c r="I209" s="50">
        <v>0</v>
      </c>
    </row>
    <row r="210" spans="1:11" ht="15" x14ac:dyDescent="0.25">
      <c r="A210" s="57"/>
      <c r="B210" s="56" t="s">
        <v>25</v>
      </c>
      <c r="C210" s="32" t="s">
        <v>24</v>
      </c>
      <c r="D210" s="49">
        <v>0</v>
      </c>
      <c r="E210" s="48">
        <v>0</v>
      </c>
      <c r="F210" s="48">
        <v>0</v>
      </c>
      <c r="G210" s="48">
        <v>0</v>
      </c>
      <c r="H210" s="30">
        <v>0</v>
      </c>
      <c r="I210" s="29">
        <v>0</v>
      </c>
    </row>
    <row r="211" spans="1:11" ht="30.75" customHeight="1" x14ac:dyDescent="0.2">
      <c r="A211" s="55">
        <v>13</v>
      </c>
      <c r="B211" s="54">
        <v>1400</v>
      </c>
      <c r="C211" s="53" t="s">
        <v>23</v>
      </c>
      <c r="D211" s="52">
        <f>D212+D213</f>
        <v>75331.199999999997</v>
      </c>
      <c r="E211" s="51">
        <f>E212+E213</f>
        <v>83338.8</v>
      </c>
      <c r="F211" s="51">
        <f>F212+F213</f>
        <v>57052.9</v>
      </c>
      <c r="G211" s="51">
        <f>G212+G213</f>
        <v>50750.2</v>
      </c>
      <c r="H211" s="51">
        <f>G211/E211*100</f>
        <v>60.896245206314461</v>
      </c>
      <c r="I211" s="50">
        <f>G211/F211*100</f>
        <v>88.952884077759407</v>
      </c>
    </row>
    <row r="212" spans="1:11" ht="15" x14ac:dyDescent="0.25">
      <c r="A212" s="34"/>
      <c r="B212" s="33" t="s">
        <v>22</v>
      </c>
      <c r="C212" s="35" t="s">
        <v>21</v>
      </c>
      <c r="D212" s="49">
        <v>48984.9</v>
      </c>
      <c r="E212" s="48">
        <v>48984.9</v>
      </c>
      <c r="F212" s="48">
        <v>42693.9</v>
      </c>
      <c r="G212" s="48">
        <v>40067.4</v>
      </c>
      <c r="H212" s="30">
        <f>G212/E212*100</f>
        <v>81.795410422395477</v>
      </c>
      <c r="I212" s="29">
        <f>G212/F212*100</f>
        <v>93.848067288301138</v>
      </c>
    </row>
    <row r="213" spans="1:11" ht="30" x14ac:dyDescent="0.25">
      <c r="A213" s="34"/>
      <c r="B213" s="33">
        <v>1403</v>
      </c>
      <c r="C213" s="32" t="s">
        <v>20</v>
      </c>
      <c r="D213" s="49">
        <v>26346.3</v>
      </c>
      <c r="E213" s="48">
        <v>34353.9</v>
      </c>
      <c r="F213" s="48">
        <v>14359</v>
      </c>
      <c r="G213" s="48">
        <v>10682.8</v>
      </c>
      <c r="H213" s="30">
        <f>G213/E213*100</f>
        <v>31.096323852604797</v>
      </c>
      <c r="I213" s="29">
        <f>G213/F213*100</f>
        <v>74.397938575109677</v>
      </c>
    </row>
    <row r="214" spans="1:11" ht="15.75" x14ac:dyDescent="0.25">
      <c r="A214" s="47"/>
      <c r="B214" s="46"/>
      <c r="C214" s="45" t="s">
        <v>19</v>
      </c>
      <c r="D214" s="44">
        <f>D95+D121+D128+D125+D136+D145+D147+D163+D173+D193+D207+D209+D211</f>
        <v>782832.22</v>
      </c>
      <c r="E214" s="43">
        <f>E95+E121+E128+E125+E136+E145+E147+E163+E173+E193+E207+E209+E211</f>
        <v>845434.70000000007</v>
      </c>
      <c r="F214" s="43">
        <f>F95+F121+F128+F125+F136+F145+F147+F163+F173+F193+F207+F209+F211</f>
        <v>640524.9</v>
      </c>
      <c r="G214" s="43">
        <f>G95+G121+G128+G125+G136+G147+G163+G173+G193+G207+G209+G211</f>
        <v>528282.5</v>
      </c>
      <c r="H214" s="43">
        <f>G214/E214*100</f>
        <v>62.486493634576391</v>
      </c>
      <c r="I214" s="42">
        <f>G214/F214*100</f>
        <v>82.476497010498733</v>
      </c>
    </row>
    <row r="215" spans="1:11" ht="14.25" x14ac:dyDescent="0.2">
      <c r="A215" s="34"/>
      <c r="B215" s="41"/>
      <c r="C215" s="40" t="s">
        <v>18</v>
      </c>
      <c r="D215" s="39">
        <f>D90-D214</f>
        <v>-2400.0200000000186</v>
      </c>
      <c r="E215" s="39">
        <f>E90-E214</f>
        <v>-26901.29999999993</v>
      </c>
      <c r="F215" s="39">
        <f>F90-F214</f>
        <v>-35273.400000000023</v>
      </c>
      <c r="G215" s="39">
        <f>G90-G214</f>
        <v>6548.7000000000698</v>
      </c>
      <c r="H215" s="38"/>
      <c r="I215" s="37">
        <v>0</v>
      </c>
      <c r="K215" s="36"/>
    </row>
    <row r="216" spans="1:11" ht="21.75" customHeight="1" x14ac:dyDescent="0.25">
      <c r="A216" s="34"/>
      <c r="B216" s="33"/>
      <c r="C216" s="32" t="s">
        <v>17</v>
      </c>
      <c r="D216" s="31">
        <f>D217+D218</f>
        <v>0</v>
      </c>
      <c r="E216" s="31">
        <f>E217+E218</f>
        <v>17401.29999999993</v>
      </c>
      <c r="F216" s="31">
        <f>F217+F218</f>
        <v>25773.400000000023</v>
      </c>
      <c r="G216" s="31">
        <f>G217+G218</f>
        <v>-6548.6999999999534</v>
      </c>
      <c r="H216" s="30"/>
      <c r="I216" s="29">
        <v>0</v>
      </c>
    </row>
    <row r="217" spans="1:11" ht="15" x14ac:dyDescent="0.25">
      <c r="A217" s="34"/>
      <c r="B217" s="33"/>
      <c r="C217" s="35" t="s">
        <v>16</v>
      </c>
      <c r="D217" s="31">
        <v>-782832.2</v>
      </c>
      <c r="E217" s="31">
        <v>-828033.4</v>
      </c>
      <c r="F217" s="31">
        <v>-614751.5</v>
      </c>
      <c r="G217" s="31">
        <v>-539537</v>
      </c>
      <c r="H217" s="30"/>
      <c r="I217" s="29">
        <v>0</v>
      </c>
    </row>
    <row r="218" spans="1:11" ht="15" x14ac:dyDescent="0.25">
      <c r="A218" s="34"/>
      <c r="B218" s="33"/>
      <c r="C218" s="35" t="s">
        <v>15</v>
      </c>
      <c r="D218" s="31">
        <v>782832.2</v>
      </c>
      <c r="E218" s="31">
        <v>845434.7</v>
      </c>
      <c r="F218" s="31">
        <v>640524.9</v>
      </c>
      <c r="G218" s="31">
        <v>532988.30000000005</v>
      </c>
      <c r="H218" s="30"/>
      <c r="I218" s="29">
        <v>0</v>
      </c>
    </row>
    <row r="219" spans="1:11" ht="16.5" customHeight="1" x14ac:dyDescent="0.25">
      <c r="A219" s="34"/>
      <c r="B219" s="33"/>
      <c r="C219" s="32" t="s">
        <v>14</v>
      </c>
      <c r="D219" s="31">
        <v>0</v>
      </c>
      <c r="E219" s="31">
        <v>0</v>
      </c>
      <c r="F219" s="31">
        <v>0</v>
      </c>
      <c r="G219" s="31">
        <v>0</v>
      </c>
      <c r="H219" s="30"/>
      <c r="I219" s="29">
        <v>0</v>
      </c>
    </row>
    <row r="220" spans="1:11" ht="15" x14ac:dyDescent="0.25">
      <c r="A220" s="34"/>
      <c r="B220" s="33"/>
      <c r="C220" s="32" t="s">
        <v>13</v>
      </c>
      <c r="D220" s="31">
        <v>2400</v>
      </c>
      <c r="E220" s="31">
        <v>9500</v>
      </c>
      <c r="F220" s="31">
        <v>9500</v>
      </c>
      <c r="G220" s="31">
        <v>0</v>
      </c>
      <c r="H220" s="30"/>
      <c r="I220" s="29">
        <v>0</v>
      </c>
    </row>
    <row r="221" spans="1:11" ht="15" x14ac:dyDescent="0.25">
      <c r="A221" s="34"/>
      <c r="B221" s="33"/>
      <c r="C221" s="32" t="s">
        <v>12</v>
      </c>
      <c r="D221" s="31">
        <v>0</v>
      </c>
      <c r="E221" s="31">
        <v>500</v>
      </c>
      <c r="F221" s="31">
        <v>500</v>
      </c>
      <c r="G221" s="31">
        <v>0</v>
      </c>
      <c r="H221" s="30"/>
      <c r="I221" s="29">
        <v>0</v>
      </c>
    </row>
    <row r="222" spans="1:11" ht="15" x14ac:dyDescent="0.25">
      <c r="A222" s="34"/>
      <c r="B222" s="33"/>
      <c r="C222" s="32" t="s">
        <v>11</v>
      </c>
      <c r="D222" s="31">
        <v>0</v>
      </c>
      <c r="E222" s="31">
        <v>500</v>
      </c>
      <c r="F222" s="31">
        <v>500</v>
      </c>
      <c r="G222" s="31">
        <v>0</v>
      </c>
      <c r="H222" s="30"/>
      <c r="I222" s="29">
        <v>0</v>
      </c>
    </row>
    <row r="223" spans="1:11" ht="15" x14ac:dyDescent="0.25">
      <c r="A223" s="34"/>
      <c r="B223" s="33"/>
      <c r="C223" s="32" t="s">
        <v>10</v>
      </c>
      <c r="D223" s="31">
        <f>D216+D222+D220-D221</f>
        <v>2400</v>
      </c>
      <c r="E223" s="31">
        <f>E216+E222+E220-E221</f>
        <v>26901.29999999993</v>
      </c>
      <c r="F223" s="31">
        <f>F216+F222+F220-F221</f>
        <v>35273.400000000023</v>
      </c>
      <c r="G223" s="31">
        <f>G216+G222+G220-G221</f>
        <v>-6548.6999999999534</v>
      </c>
      <c r="H223" s="30"/>
      <c r="I223" s="29">
        <v>0</v>
      </c>
    </row>
    <row r="224" spans="1:11" ht="15.75" x14ac:dyDescent="0.25">
      <c r="A224" s="14"/>
      <c r="B224" s="28"/>
      <c r="C224" s="11"/>
      <c r="D224" s="27"/>
      <c r="E224" s="27"/>
      <c r="F224" s="27"/>
      <c r="G224" s="27"/>
      <c r="H224" s="26"/>
      <c r="I224" s="25"/>
    </row>
    <row r="225" spans="1:10" ht="18.75" x14ac:dyDescent="0.3">
      <c r="A225" s="19"/>
      <c r="B225" s="18"/>
      <c r="C225" s="17" t="s">
        <v>9</v>
      </c>
      <c r="D225" s="17"/>
      <c r="E225" s="24"/>
      <c r="F225" s="17"/>
      <c r="G225" s="24"/>
      <c r="H225" s="10"/>
      <c r="I225" s="10"/>
    </row>
    <row r="226" spans="1:10" ht="18.75" x14ac:dyDescent="0.3">
      <c r="A226" s="19"/>
      <c r="B226" s="18"/>
      <c r="C226" s="17" t="s">
        <v>8</v>
      </c>
      <c r="D226" s="17"/>
      <c r="E226" s="16"/>
      <c r="F226" s="23" t="s">
        <v>7</v>
      </c>
      <c r="G226" s="23"/>
      <c r="H226" s="23"/>
      <c r="I226" s="22"/>
    </row>
    <row r="227" spans="1:10" ht="18.75" x14ac:dyDescent="0.3">
      <c r="A227" s="19"/>
      <c r="B227" s="18"/>
      <c r="C227" s="17"/>
      <c r="D227" s="17"/>
      <c r="E227" s="16"/>
      <c r="F227" s="21"/>
      <c r="G227" s="21"/>
      <c r="H227" s="21"/>
      <c r="I227" s="20"/>
    </row>
    <row r="228" spans="1:10" ht="18.75" x14ac:dyDescent="0.3">
      <c r="A228" s="19"/>
      <c r="B228" s="18"/>
      <c r="C228" s="17" t="s">
        <v>6</v>
      </c>
      <c r="D228" s="17"/>
      <c r="E228" s="16"/>
      <c r="F228" s="15" t="s">
        <v>5</v>
      </c>
      <c r="G228" s="15"/>
      <c r="H228" s="15"/>
      <c r="I228" s="15"/>
      <c r="J228" s="15"/>
    </row>
    <row r="229" spans="1:10" ht="15.75" x14ac:dyDescent="0.25">
      <c r="A229" s="14"/>
      <c r="B229" s="13"/>
      <c r="C229" s="11"/>
      <c r="D229" s="11"/>
      <c r="E229" s="11"/>
      <c r="F229" s="11"/>
      <c r="G229" s="11"/>
      <c r="H229" s="10"/>
      <c r="I229" s="10"/>
    </row>
    <row r="230" spans="1:10" ht="15.75" x14ac:dyDescent="0.25">
      <c r="A230" s="14"/>
      <c r="B230" s="13"/>
      <c r="C230" s="11" t="s">
        <v>4</v>
      </c>
      <c r="D230" s="11"/>
      <c r="E230" s="11"/>
      <c r="F230" s="11"/>
      <c r="G230" s="11"/>
      <c r="H230" s="10"/>
      <c r="I230" s="10"/>
    </row>
    <row r="231" spans="1:10" x14ac:dyDescent="0.2">
      <c r="A231" s="12" t="s">
        <v>3</v>
      </c>
      <c r="B231" s="12"/>
      <c r="C231" s="11" t="s">
        <v>2</v>
      </c>
      <c r="D231" s="11"/>
      <c r="E231" s="11"/>
      <c r="F231" s="11"/>
      <c r="G231" s="11"/>
      <c r="H231" s="10"/>
      <c r="I231" s="10"/>
    </row>
    <row r="232" spans="1:10" x14ac:dyDescent="0.2">
      <c r="A232" s="12" t="s">
        <v>1</v>
      </c>
      <c r="B232" s="12"/>
      <c r="C232" s="11" t="s">
        <v>0</v>
      </c>
      <c r="D232" s="11"/>
      <c r="E232" s="11"/>
      <c r="F232" s="11"/>
      <c r="G232" s="11"/>
      <c r="H232" s="10"/>
      <c r="I232" s="10"/>
    </row>
    <row r="233" spans="1:10" x14ac:dyDescent="0.2">
      <c r="A233" s="9"/>
      <c r="B233" s="9"/>
      <c r="C233" s="9"/>
      <c r="D233" s="8"/>
      <c r="E233" s="8"/>
      <c r="F233" s="8"/>
      <c r="G233" s="7"/>
      <c r="H233" s="6"/>
      <c r="I233" s="6"/>
    </row>
  </sheetData>
  <mergeCells count="13">
    <mergeCell ref="B2:H2"/>
    <mergeCell ref="A4:A5"/>
    <mergeCell ref="B4:B5"/>
    <mergeCell ref="C4:C5"/>
    <mergeCell ref="D4:F4"/>
    <mergeCell ref="G4:G5"/>
    <mergeCell ref="H4:I4"/>
    <mergeCell ref="C7:I7"/>
    <mergeCell ref="A73:A76"/>
    <mergeCell ref="A93:I93"/>
    <mergeCell ref="C94:I94"/>
    <mergeCell ref="F226:H226"/>
    <mergeCell ref="F228:J22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01.09.14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fuadmin</dc:creator>
  <cp:lastModifiedBy>fuadmin</cp:lastModifiedBy>
  <dcterms:created xsi:type="dcterms:W3CDTF">2016-03-02T04:14:42Z</dcterms:created>
  <dcterms:modified xsi:type="dcterms:W3CDTF">2016-03-02T04:14:56Z</dcterms:modified>
</cp:coreProperties>
</file>